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19320" windowHeight="12360" tabRatio="783" firstSheet="1" activeTab="5"/>
  </bookViews>
  <sheets>
    <sheet name="Январь 2019" sheetId="39" r:id="rId1"/>
    <sheet name="Февраль 2019 " sheetId="40" r:id="rId2"/>
    <sheet name="Март 2019" sheetId="41" r:id="rId3"/>
    <sheet name="Апрель 2019" sheetId="43" r:id="rId4"/>
    <sheet name="Май 2019" sheetId="42" r:id="rId5"/>
    <sheet name="Июнь 2019" sheetId="51" r:id="rId6"/>
    <sheet name="Июль 2019" sheetId="45" r:id="rId7"/>
    <sheet name="Август 2019" sheetId="46" r:id="rId8"/>
    <sheet name="Сентябрь 2019" sheetId="47" r:id="rId9"/>
    <sheet name="Октябрь 2019" sheetId="48" r:id="rId10"/>
    <sheet name="Ноябрь 2019" sheetId="49" r:id="rId11"/>
    <sheet name="Декабрь 2019" sheetId="50" r:id="rId12"/>
    <sheet name="июнь 2015" sheetId="22" state="hidden" r:id="rId13"/>
    <sheet name="июль 2015" sheetId="23" state="hidden" r:id="rId14"/>
    <sheet name="август 2015" sheetId="24" state="hidden" r:id="rId15"/>
    <sheet name="сентябрь 2015" sheetId="25" state="hidden" r:id="rId16"/>
    <sheet name="октябрь 2015" sheetId="26" state="hidden" r:id="rId17"/>
    <sheet name="ноябрь 2015" sheetId="27" state="hidden" r:id="rId18"/>
    <sheet name="декабрь 2015" sheetId="28" state="hidden" r:id="rId19"/>
  </sheets>
  <externalReferences>
    <externalReference r:id="rId20"/>
    <externalReference r:id="rId21"/>
  </externalReferences>
  <calcPr calcId="145621"/>
</workbook>
</file>

<file path=xl/calcChain.xml><?xml version="1.0" encoding="utf-8"?>
<calcChain xmlns="http://schemas.openxmlformats.org/spreadsheetml/2006/main">
  <c r="G9" i="51" l="1"/>
  <c r="G8" i="51"/>
  <c r="E9" i="51"/>
  <c r="D8" i="51"/>
  <c r="G7" i="51"/>
  <c r="G6" i="51"/>
  <c r="D7" i="51"/>
  <c r="D6" i="51"/>
  <c r="F9" i="42"/>
  <c r="F8" i="42"/>
  <c r="G6" i="42"/>
  <c r="E6" i="49"/>
  <c r="E6" i="48"/>
  <c r="E7" i="47"/>
  <c r="E7" i="45"/>
  <c r="E6" i="45"/>
  <c r="E7" i="43"/>
  <c r="E7" i="50"/>
  <c r="E6" i="50"/>
  <c r="E7" i="49"/>
  <c r="E7" i="48"/>
  <c r="E7" i="46"/>
  <c r="E6" i="46"/>
  <c r="E6" i="39"/>
  <c r="F7" i="51" l="1"/>
  <c r="F9" i="51"/>
  <c r="F8" i="51"/>
  <c r="F6" i="51"/>
  <c r="E6" i="47"/>
  <c r="F7" i="42"/>
  <c r="F6" i="42"/>
  <c r="E7" i="41"/>
  <c r="E6" i="41"/>
  <c r="E7" i="40"/>
  <c r="G7" i="50"/>
  <c r="E6" i="40"/>
  <c r="E6" i="43"/>
  <c r="E7" i="39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<sst xmlns="http://schemas.openxmlformats.org/spreadsheetml/2006/main" count="357" uniqueCount="42">
  <si>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</si>
  <si>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</si>
  <si>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</si>
  <si>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</si>
  <si>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</si>
  <si>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</si>
  <si>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</si>
  <si>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</si>
  <si>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</si>
  <si>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</si>
  <si>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</si>
  <si>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</si>
  <si>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</si>
  <si>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</si>
  <si>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</si>
  <si>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</si>
  <si>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</si>
  <si>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</si>
  <si>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</si>
  <si>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</si>
  <si>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</si>
  <si>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</si>
  <si>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</si>
  <si>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</si>
  <si>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</si>
  <si>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</si>
  <si>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</si>
  <si>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</si>
  <si>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</si>
  <si>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</si>
  <si>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</si>
  <si>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</si>
  <si>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</si>
  <si>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</si>
  <si>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</si>
  <si>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</si>
  <si>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2019года.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</si>
  <si>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2019 года.</t>
  </si>
  <si>
    <t>Объём потерь (МВт)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</si>
  <si>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2019года.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</si>
  <si>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</si>
  <si>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2019года.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</si>
</sst>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000\ _₽_-;\-* #,##0.00000000\ _₽_-;_-* &quot;-&quot;??\ _₽_-;_-@_-"/>
    <numFmt numFmtId="168" formatCode="_-* #,##0.00000\ _₽_-;\-* #,##0.00000\ _₽_-;_-* &quot;-&quot;??\ _₽_-;_-@_-"/>
    <numFmt numFmtId="169" formatCode="0.00000"/>
    <numFmt numFmtId="170" formatCode="_-* #,##0.000\ _₽_-;\-* #,##0.0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168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169" fontId="7" fillId="0" borderId="5" xfId="0" applyNumberFormat="1" applyFont="1" applyBorder="1" applyAlignment="1">
      <alignment horizontal="center" vertical="center" wrapText="1"/>
    </xf>
    <xf numFmtId="170" fontId="3" fillId="0" borderId="5" xfId="4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epashkinaNY/AppData/Local/Microsoft/Windows/Temporary%20Internet%20Files/Content.Outlook/5ZGCJ6HZ/&#1057;&#1052;-1111_&#1040;&#1082;&#1090;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933217</v>
          </cell>
          <cell r="DF16">
            <v>2565014.12</v>
          </cell>
        </row>
        <row r="17">
          <cell r="DD17">
            <v>1171</v>
          </cell>
          <cell r="DF17">
            <v>3218.58</v>
          </cell>
        </row>
        <row r="52">
          <cell r="DD52">
            <v>3146006</v>
          </cell>
          <cell r="DF52">
            <v>228387.45</v>
          </cell>
        </row>
        <row r="53">
          <cell r="DD53">
            <v>5672</v>
          </cell>
          <cell r="DF53">
            <v>982187.06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C15" sqref="C13:C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36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>
        <v>345.40600000000001</v>
      </c>
      <c r="E6" s="25">
        <f>F6/D6</f>
        <v>2.1094410056571107</v>
      </c>
      <c r="F6" s="26">
        <v>728.61357999999996</v>
      </c>
      <c r="G6" s="1" t="s">
        <v>24</v>
      </c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1062.059</v>
      </c>
      <c r="E7" s="25">
        <f>E6</f>
        <v>2.1094410056571107</v>
      </c>
      <c r="F7" s="26">
        <v>2240.3507999999997</v>
      </c>
      <c r="G7" s="1" t="s">
        <v>25</v>
      </c>
    </row>
    <row r="8" spans="1:11" ht="30" customHeight="1" x14ac:dyDescent="0.3">
      <c r="E8" s="16"/>
      <c r="G8" s="3"/>
    </row>
    <row r="9" spans="1:11" x14ac:dyDescent="0.3">
      <c r="A9" s="1" t="s">
        <v>1</v>
      </c>
      <c r="B9" s="1" t="s">
        <v>7</v>
      </c>
      <c r="F9" s="3"/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F7" sqref="F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33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/>
      <c r="E6" s="25" t="e">
        <f>F6/D6</f>
        <v>#DIV/0!</v>
      </c>
      <c r="F6" s="27"/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/>
      <c r="E7" s="25" t="e">
        <f>F7/D7</f>
        <v>#DIV/0!</v>
      </c>
      <c r="F7" s="27"/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F7" sqref="F7:F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34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/>
      <c r="E6" s="25" t="e">
        <f>F6/D6</f>
        <v>#DIV/0!</v>
      </c>
      <c r="F6" s="27"/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/>
      <c r="E7" s="25" t="e">
        <f>F7/D7</f>
        <v>#DIV/0!</v>
      </c>
      <c r="F7" s="27"/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G7" sqref="G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35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/>
      <c r="E6" s="25" t="e">
        <f>F6/D6</f>
        <v>#DIV/0!</v>
      </c>
      <c r="F6" s="27"/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/>
      <c r="E7" s="25" t="e">
        <f>F7/D7</f>
        <v>#DIV/0!</v>
      </c>
      <c r="F7" s="27"/>
      <c r="G7" s="28" t="e">
        <f>'Январь 2019'!D6+'Январь 2019'!D7+'Февраль 2019 '!D6+'Февраль 2019 '!D7+'Март 2019'!D6+'Март 2019'!D7+'Май 2019'!D6+'Май 2019'!D7+'Апрель 2019'!D6+'Апрель 2019'!D7+#REF!+#REF!+'Июль 2019'!D6+'Июль 2019'!D7+'Август 2019'!D6+'Август 2019'!D7+'Сентябрь 2019'!D6+'Сентябрь 2019'!D7+'Октябрь 2019'!D6+'Октябрь 2019'!D7+'Ноябрь 2019'!D6+'Ноябрь 2019'!D7+'Декабрь 2019'!D6+'Декабрь 2019'!D7</f>
        <v>#REF!</v>
      </c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14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'[2]ор (бух)'!$I$153/1000</f>
        <v>3.3460999999999998E-2</v>
      </c>
      <c r="E6" s="9">
        <f>'[2]ор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15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(бух)'!$L$153/1000</f>
        <v>4.4194999999999998E-2</v>
      </c>
      <c r="E6" s="14">
        <f>'[2]ор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16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(бух)'!$M$153/1000</f>
        <v>2.6057E-2</v>
      </c>
      <c r="E6" s="14">
        <f>'[2]ор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17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(бух)'!$N$153/1000</f>
        <v>1.5914999999999999E-2</v>
      </c>
      <c r="E6" s="14">
        <f>'[2]ор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18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(бух)'!$Q$153/1000</f>
        <v>4.2983E-2</v>
      </c>
      <c r="E6" s="14">
        <f>'[2]ор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19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(бух)'!$R$153/1000</f>
        <v>5.0790000000000002E-2</v>
      </c>
      <c r="E6" s="14">
        <f>'[2]ор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20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(бух)'!$S$153/1000</f>
        <v>7.1760999999999991E-2</v>
      </c>
      <c r="E6" s="14">
        <f>'[2]ор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D19" sqref="D19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28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>
        <v>295.14699999999999</v>
      </c>
      <c r="E6" s="25">
        <f>F6/D6</f>
        <v>2.8964819903302423</v>
      </c>
      <c r="F6" s="26">
        <v>854.88797</v>
      </c>
      <c r="G6" s="1" t="s">
        <v>24</v>
      </c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>
        <v>974.20899999999995</v>
      </c>
      <c r="E7" s="25">
        <f>F7/D7</f>
        <v>2.896481997189515</v>
      </c>
      <c r="F7" s="26">
        <v>2821.7788300000002</v>
      </c>
      <c r="G7" s="1" t="s">
        <v>25</v>
      </c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zoomScaleSheetLayoutView="80" workbookViewId="0">
      <selection activeCell="C18" sqref="C1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29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>
        <v>370.62700000000001</v>
      </c>
      <c r="E6" s="25">
        <f>F6/D6</f>
        <v>2.9931639896715563</v>
      </c>
      <c r="F6" s="26">
        <v>1109.3473899999999</v>
      </c>
      <c r="G6" s="1" t="s">
        <v>24</v>
      </c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>
        <v>961.23099999999999</v>
      </c>
      <c r="E7" s="25">
        <f>F7/D7</f>
        <v>2.9931639949190152</v>
      </c>
      <c r="F7" s="26">
        <v>2877.1220199999998</v>
      </c>
      <c r="G7" s="1" t="s">
        <v>25</v>
      </c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  <row r="12" spans="1:11" x14ac:dyDescent="0.3">
      <c r="D12" s="28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E25" sqref="E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37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1.5109999999999999</v>
      </c>
      <c r="E6" s="29">
        <f>F6/D6</f>
        <v>2.6945069490403708</v>
      </c>
      <c r="F6" s="27">
        <v>4.0713999999999997</v>
      </c>
      <c r="G6" s="1" t="s">
        <v>24</v>
      </c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1081.76</v>
      </c>
      <c r="E7" s="29">
        <f>F7/D7</f>
        <v>2.6945059994823253</v>
      </c>
      <c r="F7" s="27">
        <v>2914.80881</v>
      </c>
      <c r="G7" s="1" t="s">
        <v>25</v>
      </c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zoomScaleSheetLayoutView="80" workbookViewId="0">
      <selection activeCell="H12" sqref="H12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1" t="s">
        <v>39</v>
      </c>
      <c r="B3" s="31"/>
      <c r="C3" s="31"/>
      <c r="D3" s="31"/>
      <c r="E3" s="31"/>
      <c r="F3" s="31"/>
      <c r="G3" s="31"/>
      <c r="H3" s="3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38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1.2070000000000001</v>
      </c>
      <c r="E6" s="24"/>
      <c r="F6" s="29">
        <f>G6/D6</f>
        <v>3.2367688483844241</v>
      </c>
      <c r="G6" s="27">
        <f>3906.78/1000</f>
        <v>3.9067800000000004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973.53099999999995</v>
      </c>
      <c r="E7" s="24"/>
      <c r="F7" s="29">
        <f>G7/D7</f>
        <v>3.2367710016424751</v>
      </c>
      <c r="G7" s="27">
        <v>3151.0969100000002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v>815.97900000000004</v>
      </c>
      <c r="E8" s="24"/>
      <c r="F8" s="25">
        <f>G8/D8</f>
        <v>9.5288996407995791E-2</v>
      </c>
      <c r="G8" s="27">
        <v>77.753820000000005</v>
      </c>
      <c r="H8" s="1" t="s">
        <v>40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30">
        <v>1407</v>
      </c>
      <c r="F9" s="25">
        <f>G9/E9</f>
        <v>173.16415067519546</v>
      </c>
      <c r="G9" s="27">
        <v>243641.96</v>
      </c>
      <c r="H9" s="1" t="s">
        <v>40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zoomScaleSheetLayoutView="80" workbookViewId="0">
      <selection activeCell="D19" sqref="D19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1" t="s">
        <v>41</v>
      </c>
      <c r="B3" s="31"/>
      <c r="C3" s="31"/>
      <c r="D3" s="31"/>
      <c r="E3" s="31"/>
      <c r="F3" s="31"/>
      <c r="G3" s="31"/>
      <c r="H3" s="3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38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[1]TDSheet!$DD$17/1000</f>
        <v>1.171</v>
      </c>
      <c r="E6" s="24"/>
      <c r="F6" s="29">
        <f>G6/D6</f>
        <v>2.7485738684884713</v>
      </c>
      <c r="G6" s="27">
        <f>[1]TDSheet!$DF$17/1000</f>
        <v>3.2185799999999998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[1]TDSheet!$DD$16/1000</f>
        <v>933.21699999999998</v>
      </c>
      <c r="E7" s="24"/>
      <c r="F7" s="29">
        <f>G7/D7</f>
        <v>2.7485720041533752</v>
      </c>
      <c r="G7" s="27">
        <f>[1]TDSheet!$DF$16/1000</f>
        <v>2565.0141200000003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[1]TDSheet!$DD$52/1000</f>
        <v>3146.0059999999999</v>
      </c>
      <c r="E8" s="24"/>
      <c r="F8" s="25">
        <f>G8/D8</f>
        <v>7.2595999499047367E-2</v>
      </c>
      <c r="G8" s="27">
        <f>[1]TDSheet!$DF$52/1000</f>
        <v>228.38745</v>
      </c>
      <c r="H8" s="1" t="s">
        <v>40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30">
        <f>[1]TDSheet!$DD$53/1000</f>
        <v>5.6719999999999997</v>
      </c>
      <c r="F9" s="25">
        <f>G9/E9</f>
        <v>173.16415021156561</v>
      </c>
      <c r="G9" s="27">
        <f>[1]TDSheet!$DF$53/1000</f>
        <v>982.18706000000009</v>
      </c>
      <c r="H9" s="1" t="s">
        <v>40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F7" sqref="F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30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/>
      <c r="E6" s="25" t="e">
        <f>F6/D6</f>
        <v>#DIV/0!</v>
      </c>
      <c r="F6" s="27"/>
      <c r="G6" s="1" t="s">
        <v>24</v>
      </c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/>
      <c r="E7" s="25" t="e">
        <f>F7/D7</f>
        <v>#DIV/0!</v>
      </c>
      <c r="F7" s="27"/>
      <c r="G7" s="1" t="s">
        <v>25</v>
      </c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F7" sqref="F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31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/>
      <c r="E6" s="25" t="e">
        <f>F6/D6</f>
        <v>#DIV/0!</v>
      </c>
      <c r="F6" s="27"/>
      <c r="G6" s="1" t="s">
        <v>24</v>
      </c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/>
      <c r="E7" s="25" t="e">
        <f>F7/D7</f>
        <v>#DIV/0!</v>
      </c>
      <c r="F7" s="27"/>
      <c r="G7" s="1" t="s">
        <v>25</v>
      </c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80" workbookViewId="0">
      <selection activeCell="F7" sqref="F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1" t="s">
        <v>32</v>
      </c>
      <c r="B3" s="31"/>
      <c r="C3" s="31"/>
      <c r="D3" s="31"/>
      <c r="E3" s="31"/>
      <c r="F3" s="31"/>
      <c r="G3" s="3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 x14ac:dyDescent="0.35">
      <c r="A6" s="11" t="s">
        <v>21</v>
      </c>
      <c r="B6" s="23" t="s">
        <v>22</v>
      </c>
      <c r="C6" s="23" t="s">
        <v>23</v>
      </c>
      <c r="D6" s="24"/>
      <c r="E6" s="25" t="e">
        <f>F6/D6</f>
        <v>#DIV/0!</v>
      </c>
      <c r="F6" s="27"/>
      <c r="G6" s="1" t="s">
        <v>24</v>
      </c>
    </row>
    <row r="7" spans="1:11" ht="35.25" customHeight="1" thickBot="1" x14ac:dyDescent="0.35">
      <c r="A7" s="11" t="s">
        <v>21</v>
      </c>
      <c r="B7" s="23" t="s">
        <v>22</v>
      </c>
      <c r="C7" s="23" t="s">
        <v>23</v>
      </c>
      <c r="D7" s="24"/>
      <c r="E7" s="25" t="e">
        <f>F7/D7</f>
        <v>#DIV/0!</v>
      </c>
      <c r="F7" s="27"/>
      <c r="G7" s="1" t="s">
        <v>25</v>
      </c>
    </row>
    <row r="8" spans="1:11" ht="30" customHeight="1" x14ac:dyDescent="0.3">
      <c r="E8" s="16"/>
      <c r="F8" s="3"/>
      <c r="G8" s="3"/>
    </row>
    <row r="9" spans="1:11" x14ac:dyDescent="0.3">
      <c r="A9" s="1" t="s">
        <v>1</v>
      </c>
      <c r="B9" s="1" t="s">
        <v>7</v>
      </c>
    </row>
    <row r="10" spans="1:11" x14ac:dyDescent="0.3">
      <c r="I10" s="3"/>
      <c r="K10" s="3"/>
    </row>
    <row r="11" spans="1:11" x14ac:dyDescent="0.3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 2019</vt:lpstr>
      <vt:lpstr>Февраль 2019 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Волгин Игорь Олегович</cp:lastModifiedBy>
  <dcterms:created xsi:type="dcterms:W3CDTF">2015-04-01T08:30:50Z</dcterms:created>
  <dcterms:modified xsi:type="dcterms:W3CDTF">2019-07-15T05:50:08Z</dcterms:modified>
</cp:coreProperties>
</file>