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210" yWindow="120" windowWidth="12480" windowHeight="11640"/>
  </bookViews>
  <sheets>
    <sheet name="2019" sheetId="1" r:id="rId1"/>
  </sheets>
  <externalReferences>
    <externalReference r:id="rId2"/>
    <externalReference r:id="rId3"/>
  </externalReferences>
  <definedNames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8" i="1"/>
  <c r="D17" i="1"/>
  <c r="D16" i="1"/>
  <c r="D15" i="1"/>
  <c r="D14" i="1"/>
  <c r="D13" i="1"/>
  <c r="D12" i="1" l="1"/>
  <c r="B12" i="1" s="1"/>
  <c r="B17" i="1"/>
  <c r="B18" i="1" l="1"/>
  <c r="B22" i="1"/>
  <c r="B20" i="1"/>
  <c r="B16" i="1"/>
  <c r="B15" i="1"/>
  <c r="B14" i="1"/>
  <c r="B13" i="1"/>
  <c r="B21" i="1" l="1"/>
  <c r="C24" i="1" l="1"/>
  <c r="D19" i="1" l="1"/>
  <c r="D24" i="1" l="1"/>
  <c r="B24" i="1" s="1"/>
  <c r="B19" i="1"/>
</calcChain>
</file>

<file path=xl/sharedStrings.xml><?xml version="1.0" encoding="utf-8"?>
<sst xmlns="http://schemas.openxmlformats.org/spreadsheetml/2006/main" count="34" uniqueCount="33">
  <si>
    <t>Ю.Н.Смирнов</t>
  </si>
  <si>
    <t>ВСЕГО:</t>
  </si>
  <si>
    <t>Средневзвешанный</t>
  </si>
  <si>
    <t>Котельная №5</t>
  </si>
  <si>
    <t>Котельная №4</t>
  </si>
  <si>
    <t xml:space="preserve">Котельная № 1 </t>
  </si>
  <si>
    <t>Котельная №3</t>
  </si>
  <si>
    <t>Котельная №2</t>
  </si>
  <si>
    <t>Котельная №1</t>
  </si>
  <si>
    <t xml:space="preserve"> тыс.м3</t>
  </si>
  <si>
    <t>м3/Гкал</t>
  </si>
  <si>
    <t>цели</t>
  </si>
  <si>
    <t>технологич.</t>
  </si>
  <si>
    <t>энергии</t>
  </si>
  <si>
    <t>воды на технолог.</t>
  </si>
  <si>
    <t xml:space="preserve">воды на </t>
  </si>
  <si>
    <t>тепловой</t>
  </si>
  <si>
    <t>удельный расход</t>
  </si>
  <si>
    <t>Расход</t>
  </si>
  <si>
    <t>Выработка</t>
  </si>
  <si>
    <t>Нормативный</t>
  </si>
  <si>
    <t>Предприятие</t>
  </si>
  <si>
    <t>Период регулирования</t>
  </si>
  <si>
    <t>АО "Самаранефтегаз"</t>
  </si>
  <si>
    <t>Об удельном расходе холодной воды на производство тепловой энергии на единицу тепловой энергии</t>
  </si>
  <si>
    <t xml:space="preserve">  Гкал.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</si>
  <si>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</si>
  <si>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</si>
  <si>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</si>
  <si>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</si>
  <si>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</si>
  <si>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7 Алакаевской УОН</t>
  </si>
  <si>
    <t>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</si>
</sst>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</font>
    <font>
      <sz val="10"/>
      <name val="Arial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sz val="10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" xfId="1" applyFont="1" applyFill="1" applyBorder="1"/>
    <xf numFmtId="164" fontId="7" fillId="0" borderId="1" xfId="1" applyNumberFormat="1" applyFont="1" applyFill="1" applyBorder="1"/>
    <xf numFmtId="2" fontId="7" fillId="0" borderId="1" xfId="1" applyNumberFormat="1" applyFont="1" applyFill="1" applyBorder="1"/>
    <xf numFmtId="0" fontId="7" fillId="0" borderId="1" xfId="2" applyFont="1" applyFill="1" applyBorder="1"/>
    <xf numFmtId="0" fontId="7" fillId="0" borderId="4" xfId="1" applyFont="1" applyFill="1" applyBorder="1"/>
    <xf numFmtId="0" fontId="7" fillId="0" borderId="3" xfId="1" applyFont="1" applyFill="1" applyBorder="1"/>
    <xf numFmtId="0" fontId="7" fillId="0" borderId="2" xfId="1" applyFont="1" applyFill="1" applyBorder="1"/>
    <xf numFmtId="0" fontId="1" fillId="0" borderId="0" xfId="1" applyFill="1" applyAlignment="1"/>
    <xf numFmtId="0" fontId="8" fillId="0" borderId="0" xfId="1" applyFont="1" applyFill="1" applyAlignment="1"/>
    <xf numFmtId="0" fontId="8" fillId="0" borderId="0" xfId="1" applyFont="1" applyFill="1"/>
    <xf numFmtId="2" fontId="7" fillId="0" borderId="1" xfId="2" applyNumberFormat="1" applyFont="1" applyFill="1" applyBorder="1"/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9" fillId="0" borderId="1" xfId="1" applyFont="1" applyFill="1" applyBorder="1"/>
  </cellXfs>
  <cellStyles count="4">
    <cellStyle name="Обычный" xfId="0" builtinId="0"/>
    <cellStyle name="Обычный 2" xfId="3"/>
    <cellStyle name="Обычный_Tarif_2002 год" xfId="2"/>
    <cellStyle name="Обычный_Формы тепло ЭНС 2009(единый тариф)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19/&#1054;&#1090;&#1095;&#1077;&#1090;&#1099;%20&#1087;&#1086;%20&#1057;&#1053;&#1043;%20&#1087;&#1072;&#1088;%20&#1075;%20&#1074;%20&#1088;&#1072;&#1073;&#1086;&#1095;&#1080;&#1081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20/&#1054;&#1090;&#1095;&#1077;&#1090;&#1099;%20&#1087;&#1086;%20&#1057;&#1053;&#1043;%20&#1087;&#1072;&#1088;%20&#1075;%20&#1074;%20&#1088;&#1072;&#1073;&#1086;&#1095;&#1080;&#1081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№7"/>
      <sheetName val="Лист7"/>
      <sheetName val="Цех№10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3"/>
      <sheetName val="Лист4"/>
      <sheetName val="Лист6"/>
      <sheetName val="Лист2"/>
    </sheetNames>
    <sheetDataSet>
      <sheetData sheetId="0">
        <row r="1137">
          <cell r="E1137">
            <v>30.738</v>
          </cell>
        </row>
      </sheetData>
      <sheetData sheetId="1"/>
      <sheetData sheetId="2">
        <row r="1138">
          <cell r="E1138">
            <v>10.558</v>
          </cell>
        </row>
      </sheetData>
      <sheetData sheetId="3"/>
      <sheetData sheetId="4">
        <row r="1138">
          <cell r="E1138">
            <v>230.38899999999998</v>
          </cell>
        </row>
      </sheetData>
      <sheetData sheetId="5">
        <row r="1140">
          <cell r="G1140">
            <v>0.22900000000000001</v>
          </cell>
        </row>
      </sheetData>
      <sheetData sheetId="6"/>
      <sheetData sheetId="7"/>
      <sheetData sheetId="8">
        <row r="1138">
          <cell r="E1138">
            <v>13.789000000000001</v>
          </cell>
          <cell r="I1138">
            <v>0</v>
          </cell>
        </row>
      </sheetData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№7"/>
      <sheetName val="Лист7"/>
      <sheetName val="Цех№10"/>
      <sheetName val="Лист8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3"/>
      <sheetName val="Лист4"/>
      <sheetName val="Лист6"/>
      <sheetName val="Лист2"/>
    </sheetNames>
    <sheetDataSet>
      <sheetData sheetId="0">
        <row r="1137">
          <cell r="E1137">
            <v>30.337</v>
          </cell>
          <cell r="G1137">
            <v>30.781999999999996</v>
          </cell>
          <cell r="I1137">
            <v>2.2970000000000002</v>
          </cell>
          <cell r="K1137">
            <v>6.2479999999999993</v>
          </cell>
        </row>
      </sheetData>
      <sheetData sheetId="1"/>
      <sheetData sheetId="2">
        <row r="1138">
          <cell r="E1138">
            <v>10.963000000000001</v>
          </cell>
          <cell r="I1138">
            <v>18.905000000000001</v>
          </cell>
        </row>
      </sheetData>
      <sheetData sheetId="3"/>
      <sheetData sheetId="4"/>
      <sheetData sheetId="5">
        <row r="1138">
          <cell r="E1138">
            <v>232.47</v>
          </cell>
        </row>
      </sheetData>
      <sheetData sheetId="6">
        <row r="1140">
          <cell r="G1140">
            <v>0.215</v>
          </cell>
        </row>
      </sheetData>
      <sheetData sheetId="7"/>
      <sheetData sheetId="8"/>
      <sheetData sheetId="9">
        <row r="1138">
          <cell r="E1138">
            <v>14.280000000000001</v>
          </cell>
          <cell r="G1138">
            <v>3.6829999999999998</v>
          </cell>
        </row>
      </sheetData>
      <sheetData sheetId="10"/>
      <sheetData sheetId="11"/>
      <sheetData sheetId="12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D27"/>
  <sheetViews>
    <sheetView tabSelected="1" zoomScaleNormal="100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31" sqref="C31"/>
    </sheetView>
  </sheetViews>
  <sheetFormatPr defaultRowHeight="12.75" x14ac:dyDescent="0.2"/>
  <cols>
    <col min="1" max="1" width="43.33203125" style="1" customWidth="1"/>
    <col min="2" max="2" width="18.33203125" style="1" customWidth="1"/>
    <col min="3" max="3" width="24" style="1" customWidth="1"/>
    <col min="4" max="4" width="24.5" style="2" customWidth="1"/>
    <col min="5" max="16384" width="9.33203125" style="1"/>
  </cols>
  <sheetData>
    <row r="2" spans="1:4" ht="14.25" x14ac:dyDescent="0.2">
      <c r="A2" s="15" t="s">
        <v>24</v>
      </c>
      <c r="B2" s="14"/>
      <c r="C2" s="14"/>
      <c r="D2" s="14"/>
    </row>
    <row r="3" spans="1:4" ht="14.25" x14ac:dyDescent="0.2">
      <c r="B3" s="16" t="s">
        <v>32</v>
      </c>
    </row>
    <row r="6" spans="1:4" x14ac:dyDescent="0.2">
      <c r="A6" s="11"/>
      <c r="B6" s="18" t="s">
        <v>22</v>
      </c>
      <c r="C6" s="19"/>
      <c r="D6" s="19"/>
    </row>
    <row r="7" spans="1:4" x14ac:dyDescent="0.2">
      <c r="A7" s="12" t="s">
        <v>21</v>
      </c>
      <c r="B7" s="11" t="s">
        <v>20</v>
      </c>
      <c r="C7" s="11" t="s">
        <v>19</v>
      </c>
      <c r="D7" s="11" t="s">
        <v>18</v>
      </c>
    </row>
    <row r="8" spans="1:4" x14ac:dyDescent="0.2">
      <c r="A8" s="12"/>
      <c r="B8" s="12" t="s">
        <v>17</v>
      </c>
      <c r="C8" s="12" t="s">
        <v>16</v>
      </c>
      <c r="D8" s="12" t="s">
        <v>15</v>
      </c>
    </row>
    <row r="9" spans="1:4" x14ac:dyDescent="0.2">
      <c r="A9" s="12"/>
      <c r="B9" s="12" t="s">
        <v>14</v>
      </c>
      <c r="C9" s="12" t="s">
        <v>13</v>
      </c>
      <c r="D9" s="12" t="s">
        <v>12</v>
      </c>
    </row>
    <row r="10" spans="1:4" x14ac:dyDescent="0.2">
      <c r="A10" s="12"/>
      <c r="B10" s="12" t="s">
        <v>11</v>
      </c>
      <c r="C10" s="12" t="s">
        <v>25</v>
      </c>
      <c r="D10" s="12" t="s">
        <v>11</v>
      </c>
    </row>
    <row r="11" spans="1:4" x14ac:dyDescent="0.2">
      <c r="A11" s="13"/>
      <c r="B11" s="13" t="s">
        <v>10</v>
      </c>
      <c r="C11" s="13"/>
      <c r="D11" s="13" t="s">
        <v>9</v>
      </c>
    </row>
    <row r="12" spans="1:4" x14ac:dyDescent="0.2">
      <c r="A12" s="7" t="s">
        <v>27</v>
      </c>
      <c r="B12" s="9">
        <f t="shared" ref="B12:B24" si="0">ROUND(D12/C12*1000,2)</f>
        <v>0</v>
      </c>
      <c r="C12" s="17">
        <v>2626</v>
      </c>
      <c r="D12" s="7">
        <f>'[1]Цех№ 11'!$I$1138</f>
        <v>0</v>
      </c>
    </row>
    <row r="13" spans="1:4" x14ac:dyDescent="0.2">
      <c r="A13" s="7" t="s">
        <v>28</v>
      </c>
      <c r="B13" s="9">
        <f t="shared" si="0"/>
        <v>1.18</v>
      </c>
      <c r="C13" s="17">
        <v>12108</v>
      </c>
      <c r="D13" s="7">
        <f>'[2]Цех№ 11'!$E$1138</f>
        <v>14.280000000000001</v>
      </c>
    </row>
    <row r="14" spans="1:4" ht="20.25" customHeight="1" x14ac:dyDescent="0.2">
      <c r="A14" s="7" t="s">
        <v>29</v>
      </c>
      <c r="B14" s="9">
        <f t="shared" si="0"/>
        <v>0.25</v>
      </c>
      <c r="C14" s="17">
        <v>14486</v>
      </c>
      <c r="D14" s="7">
        <f>'[2]Цех№ 11'!$G$1138</f>
        <v>3.6829999999999998</v>
      </c>
    </row>
    <row r="15" spans="1:4" ht="20.25" customHeight="1" x14ac:dyDescent="0.2">
      <c r="A15" s="7" t="s">
        <v>8</v>
      </c>
      <c r="B15" s="9">
        <f t="shared" si="0"/>
        <v>1.44</v>
      </c>
      <c r="C15" s="10">
        <v>21076</v>
      </c>
      <c r="D15" s="20">
        <f>[2]Цех№7!$E$1137</f>
        <v>30.337</v>
      </c>
    </row>
    <row r="16" spans="1:4" ht="20.25" customHeight="1" x14ac:dyDescent="0.2">
      <c r="A16" s="7" t="s">
        <v>7</v>
      </c>
      <c r="B16" s="9">
        <f t="shared" si="0"/>
        <v>1.45</v>
      </c>
      <c r="C16" s="10">
        <v>21256</v>
      </c>
      <c r="D16" s="20">
        <f>[2]Цех№7!$G$1137</f>
        <v>30.781999999999996</v>
      </c>
    </row>
    <row r="17" spans="1:4" ht="20.25" customHeight="1" x14ac:dyDescent="0.2">
      <c r="A17" s="7" t="s">
        <v>6</v>
      </c>
      <c r="B17" s="9">
        <f t="shared" si="0"/>
        <v>0.68</v>
      </c>
      <c r="C17" s="10">
        <v>3360</v>
      </c>
      <c r="D17" s="20">
        <f>[2]Цех№7!$I$1137</f>
        <v>2.2970000000000002</v>
      </c>
    </row>
    <row r="18" spans="1:4" ht="20.25" customHeight="1" x14ac:dyDescent="0.2">
      <c r="A18" s="7" t="s">
        <v>4</v>
      </c>
      <c r="B18" s="9">
        <f t="shared" si="0"/>
        <v>0.95</v>
      </c>
      <c r="C18" s="10">
        <v>6546</v>
      </c>
      <c r="D18" s="20">
        <f>[2]Цех№7!$K$1137</f>
        <v>6.2479999999999993</v>
      </c>
    </row>
    <row r="19" spans="1:4" ht="20.25" customHeight="1" x14ac:dyDescent="0.2">
      <c r="A19" s="7" t="s">
        <v>30</v>
      </c>
      <c r="B19" s="9">
        <f t="shared" si="0"/>
        <v>1.03</v>
      </c>
      <c r="C19" s="10">
        <v>10667</v>
      </c>
      <c r="D19" s="7">
        <f>[2]Цех№10!$E$1138</f>
        <v>10.963000000000001</v>
      </c>
    </row>
    <row r="20" spans="1:4" ht="20.25" customHeight="1" x14ac:dyDescent="0.2">
      <c r="A20" s="7" t="s">
        <v>31</v>
      </c>
      <c r="B20" s="9">
        <f t="shared" si="0"/>
        <v>1.63</v>
      </c>
      <c r="C20" s="10">
        <v>11613</v>
      </c>
      <c r="D20" s="8">
        <f>[2]Цех№10!$I$1138</f>
        <v>18.905000000000001</v>
      </c>
    </row>
    <row r="21" spans="1:4" ht="20.25" customHeight="1" x14ac:dyDescent="0.2">
      <c r="A21" s="7" t="s">
        <v>5</v>
      </c>
      <c r="B21" s="9">
        <f t="shared" si="0"/>
        <v>1.61</v>
      </c>
      <c r="C21" s="10">
        <v>144010</v>
      </c>
      <c r="D21" s="7">
        <f>'[2]Цех №8'!$E$1138</f>
        <v>232.47</v>
      </c>
    </row>
    <row r="22" spans="1:4" x14ac:dyDescent="0.2">
      <c r="A22" s="7" t="s">
        <v>3</v>
      </c>
      <c r="B22" s="9">
        <f t="shared" si="0"/>
        <v>0.08</v>
      </c>
      <c r="C22" s="10">
        <v>2703</v>
      </c>
      <c r="D22" s="7">
        <f>'[2]Цех №12'!$G$1140</f>
        <v>0.215</v>
      </c>
    </row>
    <row r="23" spans="1:4" x14ac:dyDescent="0.2">
      <c r="A23" s="7"/>
      <c r="B23" s="9" t="s">
        <v>2</v>
      </c>
      <c r="C23" s="7"/>
      <c r="D23" s="7"/>
    </row>
    <row r="24" spans="1:4" x14ac:dyDescent="0.2">
      <c r="A24" s="7" t="s">
        <v>1</v>
      </c>
      <c r="B24" s="9">
        <f t="shared" si="0"/>
        <v>1.4</v>
      </c>
      <c r="C24" s="7">
        <f>SUM(C12:C22)</f>
        <v>250451</v>
      </c>
      <c r="D24" s="7">
        <f>SUM(D12:D22)</f>
        <v>350.18</v>
      </c>
    </row>
    <row r="26" spans="1:4" ht="15.75" x14ac:dyDescent="0.25">
      <c r="A26" s="6" t="s">
        <v>26</v>
      </c>
      <c r="C26" s="4"/>
      <c r="D26" s="5" t="s">
        <v>0</v>
      </c>
    </row>
    <row r="27" spans="1:4" ht="15.75" x14ac:dyDescent="0.25">
      <c r="A27" s="3" t="s">
        <v>23</v>
      </c>
    </row>
  </sheetData>
  <mergeCells count="1">
    <mergeCell ref="B6:D6"/>
  </mergeCells>
  <pageMargins left="0.75" right="0.75" top="0.49" bottom="0.38" header="0.5" footer="0.5"/>
  <pageSetup paperSize="9" scale="77" orientation="landscape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Пашкова Валентина Ивановна</cp:lastModifiedBy>
  <dcterms:created xsi:type="dcterms:W3CDTF">2016-02-02T12:37:30Z</dcterms:created>
  <dcterms:modified xsi:type="dcterms:W3CDTF">2021-01-12T05:21:18Z</dcterms:modified>
</cp:coreProperties>
</file>