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2"/>
  </bookViews>
  <sheets>
    <sheet name="январь  2024" sheetId="102" r:id="rId1"/>
    <sheet name="февраль  2024 " sheetId="103" r:id="rId2"/>
    <sheet name="март 2024 " sheetId="104" r:id="rId3"/>
    <sheet name="июнь 2015" sheetId="22" state="hidden" r:id="rId4"/>
    <sheet name="июль 2015" sheetId="23" state="hidden" r:id="rId5"/>
    <sheet name="август 2015" sheetId="24" state="hidden" r:id="rId6"/>
    <sheet name="сентябрь 2015" sheetId="25" state="hidden" r:id="rId7"/>
    <sheet name="октябрь 2015" sheetId="26" state="hidden" r:id="rId8"/>
    <sheet name="ноябрь 2015" sheetId="27" state="hidden" r:id="rId9"/>
    <sheet name="декабрь 2015" sheetId="28" state="hidden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G16" i="104" l="1"/>
  <c r="G15" i="104"/>
  <c r="F9" i="104"/>
  <c r="F8" i="104"/>
  <c r="H7" i="104"/>
  <c r="I7" i="104" s="1"/>
  <c r="F7" i="104"/>
  <c r="H6" i="104"/>
  <c r="I6" i="104" s="1"/>
  <c r="F6" i="104"/>
  <c r="G16" i="103" l="1"/>
  <c r="G15" i="103"/>
  <c r="F9" i="103" l="1"/>
  <c r="F8" i="103"/>
  <c r="H7" i="103"/>
  <c r="I7" i="103" s="1"/>
  <c r="F7" i="103"/>
  <c r="H6" i="103"/>
  <c r="I6" i="103" s="1"/>
  <c r="F6" i="103"/>
  <c r="H7" i="102" l="1"/>
  <c r="I7" i="102" s="1"/>
  <c r="F7" i="102"/>
  <c r="H6" i="102"/>
  <c r="I6" i="102" s="1"/>
  <c r="F6" i="102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<sst xmlns="http://schemas.openxmlformats.org/spreadsheetml/2006/main" count="210" uniqueCount="32">
  <si>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</si>
  <si>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</si>
  <si>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</si>
  <si>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</si>
  <si>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</si>
  <si>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</si>
  <si>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</si>
  <si>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</si>
  <si>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</si>
  <si>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</si>
  <si>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</si>
  <si>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</si>
  <si>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</si>
  <si>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</si>
  <si>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</si>
  <si>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</si>
  <si>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</si>
  <si>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</si>
  <si>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</si>
  <si>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</si>
  <si>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</si>
  <si>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</si>
  <si>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</si>
  <si>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</si>
  <si>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</si>
  <si>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</si>
  <si>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</si>
  <si>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</si>
  <si>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2024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</si>
  <si>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2024 года.</t>
  </si>
  <si>
    <t>АО "Самаранефтегаз" (от сетей фск)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</si>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</sst>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0.000"/>
    <numFmt numFmtId="170" formatCode="_(* #,##0.0000000_);_(* \(#,##0.0000000\);_(* &quot;-&quot;??_);_(@_)"/>
    <numFmt numFmtId="171" formatCode="_-* #,##0.00000\ _₽_-;\-* #,##0.00000\ _₽_-;_-* &quot;-&quot;?????\ _₽_-;_-@_-"/>
    <numFmt numFmtId="172" formatCode="0.000000"/>
    <numFmt numFmtId="173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  <font>
      <sz val="11"/>
      <color theme="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70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1" fontId="3" fillId="0" borderId="0" xfId="0" applyNumberFormat="1" applyFont="1"/>
    <xf numFmtId="172" fontId="7" fillId="2" borderId="5" xfId="0" applyNumberFormat="1" applyFont="1" applyFill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173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11" fillId="0" borderId="0" xfId="0" applyNumberFormat="1" applyFont="1"/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G6" sqref="G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28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1324.096</v>
      </c>
      <c r="E6" s="24"/>
      <c r="F6" s="45">
        <f>G6/D6</f>
        <v>2.8223040021267338</v>
      </c>
      <c r="G6" s="25">
        <v>3737.00144</v>
      </c>
      <c r="H6" s="43">
        <f>G6*20%</f>
        <v>747.40028800000005</v>
      </c>
      <c r="I6" s="43">
        <f>G6+H6</f>
        <v>4484.4017279999998</v>
      </c>
    </row>
    <row r="7" spans="1:12" ht="42.75" customHeight="1" thickBot="1" x14ac:dyDescent="0.35">
      <c r="A7" s="11" t="s">
        <v>21</v>
      </c>
      <c r="B7" s="23" t="s">
        <v>22</v>
      </c>
      <c r="C7" s="23" t="s">
        <v>23</v>
      </c>
      <c r="D7" s="27">
        <v>0.67900000000000005</v>
      </c>
      <c r="E7" s="24"/>
      <c r="F7" s="45">
        <f>G7/D7</f>
        <v>2.8222974963181144</v>
      </c>
      <c r="G7" s="25">
        <v>1.9163399999999999</v>
      </c>
      <c r="H7" s="43">
        <f>G7*20%</f>
        <v>0.383268</v>
      </c>
      <c r="I7" s="43">
        <f>G7+H7</f>
        <v>2.2996080000000001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/>
      <c r="E8" s="34"/>
      <c r="F8" s="44"/>
      <c r="G8" s="35"/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4"/>
      <c r="F9" s="44"/>
      <c r="G9" s="35"/>
      <c r="H9" s="40" t="s">
        <v>27</v>
      </c>
    </row>
    <row r="10" spans="1:12" s="40" customFormat="1" ht="42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s="40" customFormat="1" ht="43.5" hidden="1" customHeight="1" thickBot="1" x14ac:dyDescent="0.35">
      <c r="A11" s="38" t="s">
        <v>21</v>
      </c>
      <c r="B11" s="39" t="s">
        <v>22</v>
      </c>
      <c r="C11" s="39" t="s">
        <v>23</v>
      </c>
      <c r="D11" s="33"/>
      <c r="E11" s="33"/>
      <c r="F11" s="42"/>
      <c r="G11" s="35"/>
      <c r="H11" s="40" t="s">
        <v>27</v>
      </c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1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30"/>
      <c r="J15" s="30"/>
      <c r="K15" s="31"/>
    </row>
    <row r="16" spans="1:12" x14ac:dyDescent="0.3">
      <c r="G16" s="30"/>
      <c r="J16" s="31"/>
    </row>
    <row r="17" spans="4:10" x14ac:dyDescent="0.3">
      <c r="D17" s="31"/>
      <c r="G17" s="29"/>
    </row>
    <row r="18" spans="4:10" x14ac:dyDescent="0.3">
      <c r="G18" s="26"/>
      <c r="J18" s="31"/>
    </row>
    <row r="19" spans="4:10" x14ac:dyDescent="0.3">
      <c r="F19" s="28"/>
      <c r="G19" s="32"/>
      <c r="J19" s="31"/>
    </row>
    <row r="20" spans="4:10" x14ac:dyDescent="0.3">
      <c r="G20" s="31"/>
      <c r="J20" s="37"/>
    </row>
    <row r="22" spans="4:10" x14ac:dyDescent="0.3">
      <c r="G22" s="31"/>
    </row>
    <row r="24" spans="4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20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G16" sqref="G1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29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1202.028</v>
      </c>
      <c r="E6" s="24"/>
      <c r="F6" s="45">
        <f>G6/D6</f>
        <v>3.1804980000465877</v>
      </c>
      <c r="G6" s="25">
        <v>3823.04765</v>
      </c>
      <c r="H6" s="43">
        <f>G6*20%</f>
        <v>764.60953000000006</v>
      </c>
      <c r="I6" s="43">
        <f>G6+H6</f>
        <v>4587.6571800000002</v>
      </c>
    </row>
    <row r="7" spans="1:12" ht="42.75" customHeight="1" thickBot="1" x14ac:dyDescent="0.35">
      <c r="A7" s="11" t="s">
        <v>21</v>
      </c>
      <c r="B7" s="23" t="s">
        <v>22</v>
      </c>
      <c r="C7" s="23" t="s">
        <v>23</v>
      </c>
      <c r="D7" s="27">
        <v>0.59699999999999998</v>
      </c>
      <c r="E7" s="24"/>
      <c r="F7" s="45">
        <f>G7/D7</f>
        <v>3.1805025125628141</v>
      </c>
      <c r="G7" s="25">
        <v>1.89876</v>
      </c>
      <c r="H7" s="43">
        <f>G7*20%</f>
        <v>0.37975200000000003</v>
      </c>
      <c r="I7" s="43">
        <f>G7+H7</f>
        <v>2.2785120000000001</v>
      </c>
    </row>
    <row r="8" spans="1:12" s="40" customFormat="1" ht="42.75" customHeight="1" thickBot="1" x14ac:dyDescent="0.35">
      <c r="A8" s="38" t="s">
        <v>30</v>
      </c>
      <c r="B8" s="39" t="s">
        <v>22</v>
      </c>
      <c r="C8" s="39" t="s">
        <v>23</v>
      </c>
      <c r="D8" s="33">
        <v>1941.433</v>
      </c>
      <c r="E8" s="34"/>
      <c r="F8" s="46">
        <f t="shared" ref="F8" si="0">G8/D8</f>
        <v>9.0099998300224637E-2</v>
      </c>
      <c r="G8" s="35">
        <v>174.92311000000001</v>
      </c>
      <c r="H8" s="40" t="s">
        <v>27</v>
      </c>
    </row>
    <row r="9" spans="1:12" s="40" customFormat="1" ht="45.75" customHeight="1" thickBot="1" x14ac:dyDescent="0.35">
      <c r="A9" s="38" t="s">
        <v>30</v>
      </c>
      <c r="B9" s="39" t="s">
        <v>22</v>
      </c>
      <c r="C9" s="39" t="s">
        <v>23</v>
      </c>
      <c r="D9" s="33"/>
      <c r="E9" s="33">
        <v>3.5070000000000001</v>
      </c>
      <c r="F9" s="46">
        <f>G9/E9</f>
        <v>256.08662104362702</v>
      </c>
      <c r="G9" s="35">
        <v>898.09577999999999</v>
      </c>
      <c r="H9" s="40" t="s">
        <v>27</v>
      </c>
    </row>
    <row r="10" spans="1:12" s="40" customFormat="1" ht="42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s="40" customFormat="1" ht="43.5" hidden="1" customHeight="1" thickBot="1" x14ac:dyDescent="0.35">
      <c r="A11" s="38" t="s">
        <v>21</v>
      </c>
      <c r="B11" s="39" t="s">
        <v>22</v>
      </c>
      <c r="C11" s="39" t="s">
        <v>23</v>
      </c>
      <c r="D11" s="33"/>
      <c r="E11" s="33"/>
      <c r="F11" s="42"/>
      <c r="G11" s="35"/>
      <c r="H11" s="40" t="s">
        <v>27</v>
      </c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1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30">
        <f>D6+D7+'январь  2024'!D6+'январь  2024'!D7</f>
        <v>2527.4</v>
      </c>
      <c r="J15" s="30"/>
      <c r="K15" s="31"/>
    </row>
    <row r="16" spans="1:12" x14ac:dyDescent="0.3">
      <c r="G16" s="30">
        <f>G6+G7+'январь  2024'!G6+'январь  2024'!G7</f>
        <v>7563.8641900000002</v>
      </c>
      <c r="J16" s="31"/>
    </row>
    <row r="17" spans="4:10" x14ac:dyDescent="0.3">
      <c r="D17" s="31"/>
      <c r="G17" s="29"/>
    </row>
    <row r="18" spans="4:10" x14ac:dyDescent="0.3">
      <c r="G18" s="26"/>
      <c r="J18" s="31"/>
    </row>
    <row r="19" spans="4:10" x14ac:dyDescent="0.3">
      <c r="F19" s="28"/>
      <c r="G19" s="32"/>
      <c r="J19" s="31"/>
    </row>
    <row r="20" spans="4:10" x14ac:dyDescent="0.3">
      <c r="G20" s="31"/>
      <c r="J20" s="37"/>
    </row>
    <row r="22" spans="4:10" x14ac:dyDescent="0.3">
      <c r="G22" s="31"/>
    </row>
    <row r="24" spans="4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zoomScaleSheetLayoutView="80" workbookViewId="0">
      <selection activeCell="K21" sqref="K2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31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1234.575</v>
      </c>
      <c r="E6" s="24"/>
      <c r="F6" s="45">
        <f>G6/D6</f>
        <v>3.7573440009719943</v>
      </c>
      <c r="G6" s="25">
        <v>4638.7229699999998</v>
      </c>
      <c r="H6" s="43">
        <f>G6*20%</f>
        <v>927.74459400000001</v>
      </c>
      <c r="I6" s="43">
        <f>G6+H6</f>
        <v>5566.4675639999996</v>
      </c>
    </row>
    <row r="7" spans="1:12" ht="42.75" customHeight="1" thickBot="1" x14ac:dyDescent="0.35">
      <c r="A7" s="11" t="s">
        <v>21</v>
      </c>
      <c r="B7" s="23" t="s">
        <v>22</v>
      </c>
      <c r="C7" s="23" t="s">
        <v>23</v>
      </c>
      <c r="D7" s="27">
        <v>0.55600000000000005</v>
      </c>
      <c r="E7" s="24"/>
      <c r="F7" s="45">
        <f>G7/D7</f>
        <v>3.7573561151079136</v>
      </c>
      <c r="G7" s="25">
        <v>2.0890900000000001</v>
      </c>
      <c r="H7" s="43">
        <f>G7*20%</f>
        <v>0.41781800000000002</v>
      </c>
      <c r="I7" s="43">
        <f>G7+H7</f>
        <v>2.5069080000000001</v>
      </c>
    </row>
    <row r="8" spans="1:12" s="40" customFormat="1" ht="42.75" customHeight="1" thickBot="1" x14ac:dyDescent="0.35">
      <c r="A8" s="38" t="s">
        <v>30</v>
      </c>
      <c r="B8" s="39" t="s">
        <v>22</v>
      </c>
      <c r="C8" s="39" t="s">
        <v>23</v>
      </c>
      <c r="D8" s="33">
        <v>29.535</v>
      </c>
      <c r="E8" s="34"/>
      <c r="F8" s="46">
        <f t="shared" ref="F8" si="0">G8/D8</f>
        <v>1.8400839681733536</v>
      </c>
      <c r="G8" s="35">
        <v>54.346879999999999</v>
      </c>
      <c r="H8" s="40" t="s">
        <v>27</v>
      </c>
    </row>
    <row r="9" spans="1:12" s="40" customFormat="1" ht="45.75" customHeight="1" thickBot="1" x14ac:dyDescent="0.35">
      <c r="A9" s="38" t="s">
        <v>30</v>
      </c>
      <c r="B9" s="39" t="s">
        <v>22</v>
      </c>
      <c r="C9" s="39" t="s">
        <v>23</v>
      </c>
      <c r="D9" s="33"/>
      <c r="E9" s="33">
        <v>4.5999999999999999E-2</v>
      </c>
      <c r="F9" s="46">
        <f>G9/E9</f>
        <v>256.08652173913043</v>
      </c>
      <c r="G9" s="35">
        <v>11.77998</v>
      </c>
      <c r="H9" s="40" t="s">
        <v>27</v>
      </c>
    </row>
    <row r="10" spans="1:12" s="40" customFormat="1" ht="42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s="40" customFormat="1" ht="43.5" hidden="1" customHeight="1" thickBot="1" x14ac:dyDescent="0.35">
      <c r="A11" s="38" t="s">
        <v>21</v>
      </c>
      <c r="B11" s="39" t="s">
        <v>22</v>
      </c>
      <c r="C11" s="39" t="s">
        <v>23</v>
      </c>
      <c r="D11" s="33"/>
      <c r="E11" s="33"/>
      <c r="F11" s="42"/>
      <c r="G11" s="35"/>
      <c r="H11" s="40" t="s">
        <v>27</v>
      </c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1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48">
        <f>D6+D7+'январь  2024'!D6+'январь  2024'!D7+'февраль  2024 '!D6+'февраль  2024 '!D7</f>
        <v>3762.5310000000004</v>
      </c>
      <c r="J15" s="30"/>
      <c r="K15" s="31"/>
    </row>
    <row r="16" spans="1:12" x14ac:dyDescent="0.3">
      <c r="G16" s="48">
        <f>G6+G7+'январь  2024'!G6+'январь  2024'!G7+'февраль  2024 '!G6+'февраль  2024 '!G7</f>
        <v>12204.67625</v>
      </c>
      <c r="J16" s="31"/>
    </row>
    <row r="17" spans="4:10" x14ac:dyDescent="0.3">
      <c r="D17" s="31"/>
      <c r="G17" s="29"/>
    </row>
    <row r="18" spans="4:10" x14ac:dyDescent="0.3">
      <c r="G18" s="26"/>
      <c r="J18" s="31"/>
    </row>
    <row r="19" spans="4:10" x14ac:dyDescent="0.3">
      <c r="F19" s="28"/>
      <c r="G19" s="32"/>
      <c r="J19" s="31"/>
    </row>
    <row r="20" spans="4:10" x14ac:dyDescent="0.3">
      <c r="G20" s="31"/>
      <c r="J20" s="37"/>
    </row>
    <row r="22" spans="4:10" x14ac:dyDescent="0.3">
      <c r="G22" s="31"/>
    </row>
    <row r="24" spans="4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14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15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16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17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18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19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январь  2024</vt:lpstr>
      <vt:lpstr>февраль  2024 </vt:lpstr>
      <vt:lpstr>март 2024 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cp:lastPrinted>2023-07-07T10:24:18Z</cp:lastPrinted>
  <dcterms:created xsi:type="dcterms:W3CDTF">2015-04-01T08:30:50Z</dcterms:created>
  <dcterms:modified xsi:type="dcterms:W3CDTF">2024-04-08T05:37:07Z</dcterms:modified>
</cp:coreProperties>
</file>