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55" yWindow="120" windowWidth="12480" windowHeight="11640"/>
  </bookViews>
  <sheets>
    <sheet name="2019" sheetId="1" r:id="rId1"/>
  </sheets>
  <externalReferences>
    <externalReference r:id="rId2"/>
  </externalReference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B25" i="1" l="1"/>
  <c r="D23" i="1"/>
  <c r="B23" i="1"/>
  <c r="C23" i="1"/>
  <c r="D22" i="1"/>
  <c r="B22" i="1"/>
  <c r="C22" i="1"/>
  <c r="D21" i="1"/>
  <c r="D20" i="1"/>
  <c r="B21" i="1"/>
  <c r="B20" i="1"/>
  <c r="C21" i="1"/>
  <c r="C20" i="1"/>
  <c r="D19" i="1"/>
  <c r="D18" i="1"/>
  <c r="D17" i="1"/>
  <c r="D16" i="1"/>
  <c r="B19" i="1"/>
  <c r="B18" i="1"/>
  <c r="B17" i="1"/>
  <c r="B16" i="1"/>
  <c r="C19" i="1"/>
  <c r="C18" i="1"/>
  <c r="C17" i="1"/>
  <c r="C16" i="1"/>
  <c r="D15" i="1"/>
  <c r="D14" i="1"/>
  <c r="B15" i="1"/>
  <c r="B14" i="1"/>
  <c r="C15" i="1"/>
  <c r="C14" i="1"/>
  <c r="D13" i="1"/>
  <c r="D25" i="1" s="1"/>
  <c r="B13" i="1"/>
  <c r="C13" i="1"/>
  <c r="C25" i="1" s="1"/>
</calcChain>
</file>

<file path=xl/sharedStrings.xml><?xml version="1.0" encoding="utf-8"?>
<sst xmlns="http://schemas.openxmlformats.org/spreadsheetml/2006/main" count="32" uniqueCount="32">
  <si>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</si>
  <si>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</si>
  <si>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</si>
  <si>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</si>
  <si>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</si>
  <si>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1 </t>
  </si>
  <si>
    <t>Котельная №3</t>
  </si>
  <si>
    <t>Котельная №2</t>
  </si>
  <si>
    <t>Котельная №1</t>
  </si>
  <si>
    <t xml:space="preserve"> тыс.м3</t>
  </si>
  <si>
    <t>энергии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</si>
  <si>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</si>
  <si>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</si>
  <si>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</si>
  <si>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</si>
  <si>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</si>
  <si>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</si>
  <si>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</si>
  <si>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</si>
  <si>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 xml:space="preserve">  Гкал.</t>
  </si>
  <si>
    <t>топлва (газ)</t>
  </si>
  <si>
    <t>кг.т.у.т./Гкал</t>
  </si>
  <si>
    <t xml:space="preserve">на выработку </t>
  </si>
  <si>
    <t>теплововой энергии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</si>
  <si>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</si>
  <si>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</si>
  <si>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</si>
  <si>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</si>
  <si>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</si>
  <si>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7 Алакаевской УОН</t>
  </si>
  <si>
    <t>Об удельном расходе топлива на производство тепловой энергии на единицу тепловой энергии</t>
  </si>
  <si>
    <t>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</si>
</sst>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2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1" applyFill="1" applyBorder="1"/>
    <xf numFmtId="0" fontId="7" fillId="0" borderId="1" xfId="1" applyFont="1" applyFill="1" applyBorder="1"/>
    <xf numFmtId="164" fontId="7" fillId="0" borderId="1" xfId="1" applyNumberFormat="1" applyFont="1" applyFill="1" applyBorder="1"/>
    <xf numFmtId="2" fontId="7" fillId="0" borderId="1" xfId="1" applyNumberFormat="1" applyFont="1" applyFill="1" applyBorder="1"/>
    <xf numFmtId="0" fontId="7" fillId="0" borderId="1" xfId="2" applyFont="1" applyFill="1" applyBorder="1"/>
    <xf numFmtId="0" fontId="7" fillId="0" borderId="4" xfId="1" applyFont="1" applyFill="1" applyBorder="1"/>
    <xf numFmtId="0" fontId="7" fillId="0" borderId="3" xfId="1" applyFont="1" applyFill="1" applyBorder="1"/>
    <xf numFmtId="0" fontId="7" fillId="0" borderId="2" xfId="1" applyFont="1" applyFill="1" applyBorder="1"/>
    <xf numFmtId="0" fontId="1" fillId="0" borderId="0" xfId="1" applyFill="1" applyAlignment="1"/>
    <xf numFmtId="0" fontId="8" fillId="0" borderId="0" xfId="1" applyFont="1" applyFill="1" applyAlignment="1"/>
    <xf numFmtId="0" fontId="8" fillId="0" borderId="0" xfId="1" applyFont="1" applyFill="1"/>
    <xf numFmtId="1" fontId="7" fillId="0" borderId="1" xfId="2" applyNumberFormat="1" applyFont="1" applyFill="1" applyBorder="1"/>
    <xf numFmtId="1" fontId="7" fillId="0" borderId="1" xfId="1" applyNumberFormat="1" applyFont="1" applyFill="1" applyBorder="1"/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20/&#1054;&#1090;&#1095;&#1077;&#1090;&#1099;%20&#1087;&#1086;%20&#1057;&#1053;&#1043;%20&#1087;&#1072;&#1088;%20&#1075;%20&#1074;%20&#1088;&#1072;&#1073;&#1086;&#1095;&#1080;&#1081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Лист7"/>
      <sheetName val="Цех№10"/>
      <sheetName val="Лист8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3"/>
      <sheetName val="Лист4"/>
      <sheetName val="Лист6"/>
      <sheetName val="Лист2"/>
    </sheetNames>
    <sheetDataSet>
      <sheetData sheetId="0">
        <row r="1083">
          <cell r="E1083">
            <v>21076</v>
          </cell>
          <cell r="G1083">
            <v>21256</v>
          </cell>
          <cell r="I1083">
            <v>3360</v>
          </cell>
          <cell r="K1083">
            <v>6546</v>
          </cell>
        </row>
        <row r="1111">
          <cell r="E1111">
            <v>163.01</v>
          </cell>
          <cell r="G1111">
            <v>168.98</v>
          </cell>
          <cell r="I1111">
            <v>171.13</v>
          </cell>
          <cell r="K1111">
            <v>175.84</v>
          </cell>
        </row>
        <row r="1115">
          <cell r="E1115">
            <v>2697.4449999999997</v>
          </cell>
          <cell r="G1115">
            <v>2782.7510000000002</v>
          </cell>
          <cell r="I1115">
            <v>475.904</v>
          </cell>
        </row>
        <row r="1125">
          <cell r="E1125">
            <v>68.209999999999994</v>
          </cell>
          <cell r="G1125">
            <v>98.652000000000001</v>
          </cell>
          <cell r="K1125">
            <v>789.91800000000001</v>
          </cell>
        </row>
      </sheetData>
      <sheetData sheetId="1" refreshError="1"/>
      <sheetData sheetId="2">
        <row r="1084">
          <cell r="E1084">
            <v>10667</v>
          </cell>
          <cell r="I1084">
            <v>11613</v>
          </cell>
        </row>
        <row r="1112">
          <cell r="E1112">
            <v>161.75</v>
          </cell>
          <cell r="I1112">
            <v>159.19999999999999</v>
          </cell>
        </row>
        <row r="1120">
          <cell r="E1120">
            <v>1472.9929999999999</v>
          </cell>
        </row>
        <row r="1126">
          <cell r="I1126">
            <v>1192.605</v>
          </cell>
        </row>
      </sheetData>
      <sheetData sheetId="3" refreshError="1"/>
      <sheetData sheetId="4" refreshError="1"/>
      <sheetData sheetId="5">
        <row r="1084">
          <cell r="E1084">
            <v>144010</v>
          </cell>
        </row>
        <row r="1112">
          <cell r="E1112">
            <v>168.71224220540239</v>
          </cell>
        </row>
        <row r="1116">
          <cell r="E1116">
            <v>18616.173999999999</v>
          </cell>
        </row>
        <row r="1120">
          <cell r="E1120">
            <v>329.26400000000001</v>
          </cell>
        </row>
        <row r="1126">
          <cell r="E1126">
            <v>130.279</v>
          </cell>
        </row>
      </sheetData>
      <sheetData sheetId="6">
        <row r="1086">
          <cell r="G1086">
            <v>2703</v>
          </cell>
        </row>
        <row r="1114">
          <cell r="G1114">
            <v>166.5</v>
          </cell>
        </row>
        <row r="1128">
          <cell r="G1128">
            <v>255.67699999999999</v>
          </cell>
        </row>
      </sheetData>
      <sheetData sheetId="7" refreshError="1"/>
      <sheetData sheetId="8" refreshError="1"/>
      <sheetData sheetId="9">
        <row r="1084">
          <cell r="E1084">
            <v>12108</v>
          </cell>
          <cell r="G1084">
            <v>14486</v>
          </cell>
          <cell r="I1084">
            <v>2626</v>
          </cell>
        </row>
        <row r="1112">
          <cell r="E1112">
            <v>161.96316484968614</v>
          </cell>
          <cell r="G1112">
            <v>168.73602098577936</v>
          </cell>
          <cell r="I1112">
            <v>162.22772277227725</v>
          </cell>
        </row>
        <row r="1120">
          <cell r="E1120">
            <v>1623.569</v>
          </cell>
          <cell r="I1120">
            <v>352.61699999999996</v>
          </cell>
        </row>
        <row r="1126">
          <cell r="G1126">
            <v>1830.655</v>
          </cell>
        </row>
      </sheetData>
      <sheetData sheetId="10" refreshError="1"/>
      <sheetData sheetId="11">
        <row r="1112">
          <cell r="E1112">
            <v>167.32015444138773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28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3" sqref="C13:C23"/>
    </sheetView>
  </sheetViews>
  <sheetFormatPr defaultRowHeight="12.75" x14ac:dyDescent="0.2"/>
  <cols>
    <col min="1" max="1" width="43.33203125" style="1" customWidth="1"/>
    <col min="2" max="2" width="23.16406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6" t="s">
        <v>30</v>
      </c>
      <c r="B2" s="15"/>
      <c r="C2" s="15"/>
      <c r="D2" s="15"/>
    </row>
    <row r="3" spans="1:4" ht="14.25" x14ac:dyDescent="0.2">
      <c r="B3" s="17" t="s">
        <v>31</v>
      </c>
    </row>
    <row r="6" spans="1:4" x14ac:dyDescent="0.2">
      <c r="A6" s="12"/>
      <c r="B6" s="20" t="s">
        <v>17</v>
      </c>
      <c r="C6" s="21"/>
      <c r="D6" s="21"/>
    </row>
    <row r="7" spans="1:4" x14ac:dyDescent="0.2">
      <c r="A7" s="13" t="s">
        <v>16</v>
      </c>
      <c r="B7" s="12" t="s">
        <v>15</v>
      </c>
      <c r="C7" s="12" t="s">
        <v>14</v>
      </c>
      <c r="D7" s="12" t="s">
        <v>13</v>
      </c>
    </row>
    <row r="8" spans="1:4" x14ac:dyDescent="0.2">
      <c r="A8" s="13"/>
      <c r="B8" s="13" t="s">
        <v>12</v>
      </c>
      <c r="C8" s="13" t="s">
        <v>11</v>
      </c>
      <c r="D8" s="13" t="s">
        <v>20</v>
      </c>
    </row>
    <row r="9" spans="1:4" x14ac:dyDescent="0.2">
      <c r="A9" s="13"/>
      <c r="B9" s="13" t="s">
        <v>22</v>
      </c>
      <c r="C9" s="13" t="s">
        <v>10</v>
      </c>
      <c r="D9" s="13"/>
    </row>
    <row r="10" spans="1:4" x14ac:dyDescent="0.2">
      <c r="A10" s="13"/>
      <c r="B10" s="13" t="s">
        <v>23</v>
      </c>
      <c r="C10" s="13" t="s">
        <v>19</v>
      </c>
      <c r="D10" s="13"/>
    </row>
    <row r="11" spans="1:4" x14ac:dyDescent="0.2">
      <c r="A11" s="14"/>
      <c r="B11" s="14" t="s">
        <v>21</v>
      </c>
      <c r="C11" s="14"/>
      <c r="D11" s="14" t="s">
        <v>9</v>
      </c>
    </row>
    <row r="12" spans="1:4" x14ac:dyDescent="0.2">
      <c r="A12" s="7"/>
      <c r="B12" s="8"/>
      <c r="C12" s="8"/>
      <c r="D12" s="8"/>
    </row>
    <row r="13" spans="1:4" x14ac:dyDescent="0.2">
      <c r="A13" s="8" t="s">
        <v>25</v>
      </c>
      <c r="B13" s="10">
        <f>'[1]Цех№ 11'!$I$1112</f>
        <v>162.22772277227725</v>
      </c>
      <c r="C13" s="18">
        <f>'[1]Цех№ 11'!$I$1084</f>
        <v>2626</v>
      </c>
      <c r="D13" s="10">
        <f>'[1]Цех№ 11'!$I$1120</f>
        <v>352.61699999999996</v>
      </c>
    </row>
    <row r="14" spans="1:4" x14ac:dyDescent="0.2">
      <c r="A14" s="8" t="s">
        <v>26</v>
      </c>
      <c r="B14" s="10">
        <f>'[1]Цех№ 11'!$E$1112</f>
        <v>161.96316484968614</v>
      </c>
      <c r="C14" s="18">
        <f>'[1]Цех№ 11'!$E$1084</f>
        <v>12108</v>
      </c>
      <c r="D14" s="10">
        <f>'[1]Цех№ 11'!$E$1120</f>
        <v>1623.569</v>
      </c>
    </row>
    <row r="15" spans="1:4" ht="20.25" customHeight="1" x14ac:dyDescent="0.2">
      <c r="A15" s="8" t="s">
        <v>27</v>
      </c>
      <c r="B15" s="10">
        <f>'[1]Цех№ 11'!$G$1112</f>
        <v>168.73602098577936</v>
      </c>
      <c r="C15" s="18">
        <f>'[1]Цех№ 11'!$G$1084</f>
        <v>14486</v>
      </c>
      <c r="D15" s="10">
        <f>'[1]Цех№ 11'!$G$1126</f>
        <v>1830.655</v>
      </c>
    </row>
    <row r="16" spans="1:4" ht="20.25" customHeight="1" x14ac:dyDescent="0.2">
      <c r="A16" s="8" t="s">
        <v>8</v>
      </c>
      <c r="B16" s="10">
        <f>[1]Цех№7!$E$1111</f>
        <v>163.01</v>
      </c>
      <c r="C16" s="11">
        <f>[1]Цех№7!$E$1083</f>
        <v>21076</v>
      </c>
      <c r="D16" s="10">
        <f>[1]Цех№7!$E$1115+[1]Цех№7!$E$1125</f>
        <v>2765.6549999999997</v>
      </c>
    </row>
    <row r="17" spans="1:4" ht="20.25" customHeight="1" x14ac:dyDescent="0.2">
      <c r="A17" s="8" t="s">
        <v>7</v>
      </c>
      <c r="B17" s="10">
        <f>[1]Цех№7!$G$1111</f>
        <v>168.98</v>
      </c>
      <c r="C17" s="11">
        <f>[1]Цех№7!$G$1083</f>
        <v>21256</v>
      </c>
      <c r="D17" s="10">
        <f>[1]Цех№7!$G$1115+[1]Цех№7!$G$1125</f>
        <v>2881.4030000000002</v>
      </c>
    </row>
    <row r="18" spans="1:4" ht="20.25" customHeight="1" x14ac:dyDescent="0.2">
      <c r="A18" s="8" t="s">
        <v>6</v>
      </c>
      <c r="B18" s="10">
        <f>[1]Цех№7!$I$1111</f>
        <v>171.13</v>
      </c>
      <c r="C18" s="11">
        <f>[1]Цех№7!$I$1083</f>
        <v>3360</v>
      </c>
      <c r="D18" s="10">
        <f>[1]Цех№7!$I$1115</f>
        <v>475.904</v>
      </c>
    </row>
    <row r="19" spans="1:4" ht="20.25" customHeight="1" x14ac:dyDescent="0.2">
      <c r="A19" s="8" t="s">
        <v>4</v>
      </c>
      <c r="B19" s="10">
        <f>[1]Цех№7!$K$1111</f>
        <v>175.84</v>
      </c>
      <c r="C19" s="11">
        <f>[1]Цех№7!$K$1083</f>
        <v>6546</v>
      </c>
      <c r="D19" s="10">
        <f>[1]Цех№7!$K$1125</f>
        <v>789.91800000000001</v>
      </c>
    </row>
    <row r="20" spans="1:4" ht="20.25" customHeight="1" x14ac:dyDescent="0.2">
      <c r="A20" s="8" t="s">
        <v>28</v>
      </c>
      <c r="B20" s="10">
        <f>[1]Цех№10!$E$1112</f>
        <v>161.75</v>
      </c>
      <c r="C20" s="18">
        <f>[1]Цех№10!$E$1084</f>
        <v>10667</v>
      </c>
      <c r="D20" s="10">
        <f>[1]Цех№10!$E$1120</f>
        <v>1472.9929999999999</v>
      </c>
    </row>
    <row r="21" spans="1:4" ht="20.25" customHeight="1" x14ac:dyDescent="0.2">
      <c r="A21" s="8" t="s">
        <v>29</v>
      </c>
      <c r="B21" s="10">
        <f>[1]Цех№10!$I$1112</f>
        <v>159.19999999999999</v>
      </c>
      <c r="C21" s="18">
        <f>[1]Цех№10!$I$1084</f>
        <v>11613</v>
      </c>
      <c r="D21" s="9">
        <f>[1]Цех№10!$I$1126</f>
        <v>1192.605</v>
      </c>
    </row>
    <row r="22" spans="1:4" ht="20.25" customHeight="1" x14ac:dyDescent="0.2">
      <c r="A22" s="8" t="s">
        <v>5</v>
      </c>
      <c r="B22" s="10">
        <f>'[1]Цех №8'!$E$1112</f>
        <v>168.71224220540239</v>
      </c>
      <c r="C22" s="11">
        <f>'[1]Цех №8'!$E$1084</f>
        <v>144010</v>
      </c>
      <c r="D22" s="10">
        <f>'[1]Цех №8'!$E$1116+'[1]Цех №8'!$E$1120+'[1]Цех №8'!$E$1126</f>
        <v>19075.716999999997</v>
      </c>
    </row>
    <row r="23" spans="1:4" x14ac:dyDescent="0.2">
      <c r="A23" s="8" t="s">
        <v>3</v>
      </c>
      <c r="B23" s="10">
        <f>'[1]Цех №12'!$G$1114</f>
        <v>166.5</v>
      </c>
      <c r="C23" s="18">
        <f>'[1]Цех №12'!$G$1086</f>
        <v>2703</v>
      </c>
      <c r="D23" s="10">
        <f>'[1]Цех №12'!$G$1128</f>
        <v>255.67699999999999</v>
      </c>
    </row>
    <row r="24" spans="1:4" x14ac:dyDescent="0.2">
      <c r="A24" s="8"/>
      <c r="B24" s="10" t="s">
        <v>2</v>
      </c>
      <c r="C24" s="8"/>
      <c r="D24" s="8"/>
    </row>
    <row r="25" spans="1:4" x14ac:dyDescent="0.2">
      <c r="A25" s="8" t="s">
        <v>1</v>
      </c>
      <c r="B25" s="10">
        <f>'[1]Свод  ЭНС'!$E$1112</f>
        <v>167.32015444138773</v>
      </c>
      <c r="C25" s="19">
        <f>SUM(C13:C23)</f>
        <v>250451</v>
      </c>
      <c r="D25" s="9">
        <f>SUM(D13:D23)</f>
        <v>32716.712999999996</v>
      </c>
    </row>
    <row r="27" spans="1:4" ht="15.75" x14ac:dyDescent="0.25">
      <c r="A27" s="6" t="s">
        <v>24</v>
      </c>
      <c r="C27" s="4"/>
      <c r="D27" s="5" t="s">
        <v>0</v>
      </c>
    </row>
    <row r="28" spans="1:4" ht="15.75" x14ac:dyDescent="0.25">
      <c r="A28" s="3" t="s">
        <v>18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2016-02-02T12:37:30Z</dcterms:created>
  <dcterms:modified xsi:type="dcterms:W3CDTF">2021-01-12T05:34:09Z</dcterms:modified>
</cp:coreProperties>
</file>