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90" yWindow="75" windowWidth="12540" windowHeight="11715"/>
  </bookViews>
  <sheets>
    <sheet name="2019" sheetId="1" r:id="rId1"/>
  </sheets>
  <externalReferences>
    <externalReference r:id="rId2"/>
  </externalReferences>
  <definedNames>
    <definedName name="_xlnm.Print_Area" localSheetId="0">'2019'!$A$1:$D$23</definedName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D19" i="1" l="1"/>
  <c r="D18" i="1"/>
  <c r="D17" i="1"/>
  <c r="D15" i="1"/>
  <c r="D14" i="1"/>
  <c r="D13" i="1"/>
  <c r="D12" i="1"/>
  <c r="D11" i="1"/>
  <c r="D10" i="1"/>
  <c r="D9" i="1"/>
  <c r="B11" i="1" l="1"/>
  <c r="B12" i="1"/>
  <c r="B10" i="1"/>
  <c r="B9" i="1"/>
  <c r="B19" i="1" l="1"/>
  <c r="B18" i="1"/>
  <c r="B17" i="1"/>
  <c r="B15" i="1"/>
  <c r="B14" i="1"/>
  <c r="B13" i="1"/>
  <c r="C21" i="1"/>
  <c r="D16" i="1" l="1"/>
  <c r="D21" i="1" l="1"/>
  <c r="B21" i="1" s="1"/>
  <c r="B16" i="1"/>
</calcChain>
</file>

<file path=xl/comments1.xml><?xml version="1.0" encoding="utf-8"?>
<comments xmlns="http://schemas.openxmlformats.org/spreadsheetml/2006/main">
  <authors>
    <author>Intel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Intel:</t>
        </r>
        <r>
          <rPr>
            <sz val="8"/>
            <color indexed="81"/>
            <rFont val="Tahoma"/>
            <family val="2"/>
            <charset val="204"/>
          </rPr>
          <t xml:space="preserve">
заполнено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<sst xmlns="http://schemas.openxmlformats.org/spreadsheetml/2006/main" count="32" uniqueCount="32">
  <si>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 </t>
  </si>
  <si>
    <t>Ю.Н.Смирнов</t>
  </si>
  <si>
    <t>ВСЕГО:</t>
  </si>
  <si>
    <t>Средневзвешанный</t>
  </si>
  <si>
    <t>Котельная №5</t>
  </si>
  <si>
    <t>Котельная №4</t>
  </si>
  <si>
    <t>Котельная №3</t>
  </si>
  <si>
    <t>Котельная №2</t>
  </si>
  <si>
    <t>Котельная №1</t>
  </si>
  <si>
    <t xml:space="preserve"> тыс.Гкал</t>
  </si>
  <si>
    <t>кВт*ч/Гкал</t>
  </si>
  <si>
    <t xml:space="preserve"> тыс.кВт*ч</t>
  </si>
  <si>
    <t>энергии</t>
  </si>
  <si>
    <t>электроэнергии</t>
  </si>
  <si>
    <t>эл/энергии</t>
  </si>
  <si>
    <t>тепловой</t>
  </si>
  <si>
    <t>удельный расход</t>
  </si>
  <si>
    <t>Расход</t>
  </si>
  <si>
    <t>Выработка</t>
  </si>
  <si>
    <t>Нормативный</t>
  </si>
  <si>
    <t>Регулируемый период</t>
  </si>
  <si>
    <t>Предприятие</t>
  </si>
  <si>
    <t>АО "Самаранефтегаз"</t>
  </si>
  <si>
    <t xml:space="preserve">          Об удельном расходе электрической энергии на производство тепловой энергии 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</si>
  <si>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</si>
  <si>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</si>
  <si>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</si>
  <si>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</si>
  <si>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</si>
  <si>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7 Алакаевской УОН</t>
  </si>
  <si>
    <t xml:space="preserve">Котельная № 1 </t>
  </si>
  <si>
    <t>на единицу тепловой энергии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</si>
</sst>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Arial"/>
      <family val="2"/>
      <charset val="204"/>
    </font>
    <font>
      <sz val="10"/>
      <name val="Times New Roman Cyr"/>
    </font>
    <font>
      <sz val="10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2" fontId="0" fillId="0" borderId="0" xfId="0" applyNumberFormat="1" applyFill="1"/>
    <xf numFmtId="2" fontId="0" fillId="0" borderId="1" xfId="0" applyNumberFormat="1" applyFill="1" applyBorder="1"/>
    <xf numFmtId="0" fontId="0" fillId="0" borderId="1" xfId="0" applyFill="1" applyBorder="1"/>
    <xf numFmtId="0" fontId="5" fillId="0" borderId="1" xfId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9" fillId="0" borderId="0" xfId="0" applyFont="1"/>
    <xf numFmtId="0" fontId="10" fillId="0" borderId="0" xfId="0" applyFont="1" applyFill="1" applyAlignment="1"/>
    <xf numFmtId="0" fontId="10" fillId="0" borderId="0" xfId="0" applyFont="1" applyFill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0" fontId="11" fillId="0" borderId="0" xfId="0" applyFont="1" applyFill="1"/>
    <xf numFmtId="2" fontId="5" fillId="0" borderId="1" xfId="1" applyNumberFormat="1" applyFont="1" applyFill="1" applyBorder="1"/>
    <xf numFmtId="1" fontId="0" fillId="0" borderId="1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Tarif_2002 го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20/&#1054;&#1090;&#1095;&#1077;&#1090;&#1099;%20&#1087;&#1086;%20&#1057;&#1053;&#1043;%20&#1087;&#1072;&#1088;%20&#1075;%20&#1074;%20&#1088;&#1072;&#1073;&#1086;&#1095;&#1080;&#108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Лист7"/>
      <sheetName val="Цех№10"/>
      <sheetName val="Лист8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3"/>
      <sheetName val="Лист4"/>
      <sheetName val="Лист6"/>
      <sheetName val="Лист2"/>
    </sheetNames>
    <sheetDataSet>
      <sheetData sheetId="0">
        <row r="1135">
          <cell r="E1135">
            <v>604.35099999999989</v>
          </cell>
          <cell r="G1135">
            <v>567.87400000000002</v>
          </cell>
          <cell r="I1135">
            <v>288.58699999999999</v>
          </cell>
          <cell r="K1135">
            <v>131.48699999999999</v>
          </cell>
        </row>
      </sheetData>
      <sheetData sheetId="1"/>
      <sheetData sheetId="2">
        <row r="1136">
          <cell r="E1136">
            <v>313.37300000000005</v>
          </cell>
          <cell r="I1136">
            <v>84.283999999999992</v>
          </cell>
        </row>
      </sheetData>
      <sheetData sheetId="3"/>
      <sheetData sheetId="4"/>
      <sheetData sheetId="5">
        <row r="1136">
          <cell r="E1136">
            <v>1508.239</v>
          </cell>
        </row>
      </sheetData>
      <sheetData sheetId="6">
        <row r="1138">
          <cell r="G1138">
            <v>121.44</v>
          </cell>
        </row>
      </sheetData>
      <sheetData sheetId="7"/>
      <sheetData sheetId="8"/>
      <sheetData sheetId="9">
        <row r="1136">
          <cell r="E1136">
            <v>261.83500000000004</v>
          </cell>
          <cell r="G1136">
            <v>555.66200000000003</v>
          </cell>
          <cell r="I1136">
            <v>227.59899999999999</v>
          </cell>
        </row>
      </sheetData>
      <sheetData sheetId="10"/>
      <sheetData sheetId="11"/>
      <sheetData sheetId="12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H31"/>
  <sheetViews>
    <sheetView tabSelected="1" zoomScaleNormal="10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1" sqref="C31"/>
    </sheetView>
  </sheetViews>
  <sheetFormatPr defaultRowHeight="12.75" x14ac:dyDescent="0.2"/>
  <cols>
    <col min="1" max="1" width="37.1640625" style="1" customWidth="1"/>
    <col min="2" max="2" width="18.33203125" style="1" customWidth="1"/>
    <col min="3" max="3" width="27.33203125" style="1" customWidth="1"/>
    <col min="4" max="4" width="25.6640625" style="1" customWidth="1"/>
    <col min="5" max="16384" width="9.33203125" style="1"/>
  </cols>
  <sheetData>
    <row r="1" spans="1:8" ht="14.25" x14ac:dyDescent="0.2">
      <c r="A1" s="13" t="s">
        <v>23</v>
      </c>
      <c r="B1" s="14"/>
      <c r="C1" s="14"/>
      <c r="D1" s="14"/>
      <c r="E1" s="14"/>
      <c r="F1" s="15"/>
      <c r="G1" s="15"/>
      <c r="H1" s="15"/>
    </row>
    <row r="2" spans="1:8" ht="14.25" x14ac:dyDescent="0.2">
      <c r="B2" s="18" t="s">
        <v>31</v>
      </c>
    </row>
    <row r="4" spans="1:8" x14ac:dyDescent="0.2">
      <c r="A4" s="12" t="s">
        <v>21</v>
      </c>
      <c r="B4" s="21" t="s">
        <v>20</v>
      </c>
      <c r="C4" s="22"/>
      <c r="D4" s="22"/>
    </row>
    <row r="5" spans="1:8" x14ac:dyDescent="0.2">
      <c r="A5" s="11"/>
      <c r="B5" s="12" t="s">
        <v>19</v>
      </c>
      <c r="C5" s="12" t="s">
        <v>18</v>
      </c>
      <c r="D5" s="12" t="s">
        <v>17</v>
      </c>
    </row>
    <row r="6" spans="1:8" x14ac:dyDescent="0.2">
      <c r="A6" s="11"/>
      <c r="B6" s="11" t="s">
        <v>16</v>
      </c>
      <c r="C6" s="11" t="s">
        <v>15</v>
      </c>
      <c r="D6" s="11" t="s">
        <v>14</v>
      </c>
    </row>
    <row r="7" spans="1:8" x14ac:dyDescent="0.2">
      <c r="A7" s="11"/>
      <c r="B7" s="11" t="s">
        <v>13</v>
      </c>
      <c r="C7" s="11" t="s">
        <v>12</v>
      </c>
      <c r="D7" s="11" t="s">
        <v>11</v>
      </c>
    </row>
    <row r="8" spans="1:8" x14ac:dyDescent="0.2">
      <c r="A8" s="10"/>
      <c r="B8" s="10" t="s">
        <v>10</v>
      </c>
      <c r="C8" s="10" t="s">
        <v>9</v>
      </c>
      <c r="D8" s="10"/>
    </row>
    <row r="9" spans="1:8" x14ac:dyDescent="0.2">
      <c r="A9" s="8" t="s">
        <v>25</v>
      </c>
      <c r="B9" s="7">
        <f>ROUND(D9/C9*1000,2)</f>
        <v>86.67</v>
      </c>
      <c r="C9" s="19">
        <v>2626</v>
      </c>
      <c r="D9" s="16">
        <f>'[1]Цех№ 11'!$I$1136</f>
        <v>227.59899999999999</v>
      </c>
    </row>
    <row r="10" spans="1:8" x14ac:dyDescent="0.2">
      <c r="A10" s="8" t="s">
        <v>26</v>
      </c>
      <c r="B10" s="7">
        <f t="shared" ref="B10:B19" si="0">ROUND(D10/C10*1000,2)</f>
        <v>21.62</v>
      </c>
      <c r="C10" s="19">
        <v>12108</v>
      </c>
      <c r="D10" s="16">
        <f>'[1]Цех№ 11'!$E$1136</f>
        <v>261.83500000000004</v>
      </c>
    </row>
    <row r="11" spans="1:8" ht="17.25" customHeight="1" x14ac:dyDescent="0.2">
      <c r="A11" s="8" t="s">
        <v>27</v>
      </c>
      <c r="B11" s="7">
        <f t="shared" si="0"/>
        <v>38.36</v>
      </c>
      <c r="C11" s="19">
        <v>14486</v>
      </c>
      <c r="D11" s="16">
        <f>'[1]Цех№ 11'!$G$1136</f>
        <v>555.66200000000003</v>
      </c>
    </row>
    <row r="12" spans="1:8" ht="17.25" customHeight="1" x14ac:dyDescent="0.2">
      <c r="A12" s="8" t="s">
        <v>8</v>
      </c>
      <c r="B12" s="7">
        <f t="shared" si="0"/>
        <v>28.67</v>
      </c>
      <c r="C12" s="9">
        <v>21076</v>
      </c>
      <c r="D12" s="17">
        <f>[1]Цех№7!$E$1135</f>
        <v>604.35099999999989</v>
      </c>
    </row>
    <row r="13" spans="1:8" ht="17.25" customHeight="1" x14ac:dyDescent="0.2">
      <c r="A13" s="8" t="s">
        <v>7</v>
      </c>
      <c r="B13" s="7">
        <f t="shared" si="0"/>
        <v>26.72</v>
      </c>
      <c r="C13" s="9">
        <v>21256</v>
      </c>
      <c r="D13" s="17">
        <f>[1]Цех№7!$G$1135</f>
        <v>567.87400000000002</v>
      </c>
    </row>
    <row r="14" spans="1:8" ht="17.25" customHeight="1" x14ac:dyDescent="0.2">
      <c r="A14" s="8" t="s">
        <v>6</v>
      </c>
      <c r="B14" s="7">
        <f t="shared" si="0"/>
        <v>85.89</v>
      </c>
      <c r="C14" s="9">
        <v>3360</v>
      </c>
      <c r="D14" s="17">
        <f>[1]Цех№7!$I$1135</f>
        <v>288.58699999999999</v>
      </c>
    </row>
    <row r="15" spans="1:8" ht="17.25" customHeight="1" x14ac:dyDescent="0.2">
      <c r="A15" s="8" t="s">
        <v>5</v>
      </c>
      <c r="B15" s="7">
        <f t="shared" si="0"/>
        <v>20.09</v>
      </c>
      <c r="C15" s="9">
        <v>6546</v>
      </c>
      <c r="D15" s="17">
        <f>[1]Цех№7!$K$1135</f>
        <v>131.48699999999999</v>
      </c>
    </row>
    <row r="16" spans="1:8" ht="17.25" customHeight="1" x14ac:dyDescent="0.2">
      <c r="A16" s="8" t="s">
        <v>28</v>
      </c>
      <c r="B16" s="7">
        <f t="shared" si="0"/>
        <v>29.38</v>
      </c>
      <c r="C16" s="9">
        <v>10667</v>
      </c>
      <c r="D16" s="17">
        <f>[1]Цех№10!$E$1136</f>
        <v>313.37300000000005</v>
      </c>
    </row>
    <row r="17" spans="1:5" ht="17.25" customHeight="1" x14ac:dyDescent="0.2">
      <c r="A17" s="8" t="s">
        <v>29</v>
      </c>
      <c r="B17" s="7">
        <f t="shared" si="0"/>
        <v>7.26</v>
      </c>
      <c r="C17" s="9">
        <v>11613</v>
      </c>
      <c r="D17" s="17">
        <f>[1]Цех№10!$I$1136</f>
        <v>84.283999999999992</v>
      </c>
    </row>
    <row r="18" spans="1:5" x14ac:dyDescent="0.2">
      <c r="A18" s="8" t="s">
        <v>30</v>
      </c>
      <c r="B18" s="7">
        <f t="shared" si="0"/>
        <v>10.47</v>
      </c>
      <c r="C18" s="9">
        <v>144010</v>
      </c>
      <c r="D18" s="17">
        <f>'[1]Цех №8'!$E$1136</f>
        <v>1508.239</v>
      </c>
    </row>
    <row r="19" spans="1:5" x14ac:dyDescent="0.2">
      <c r="A19" s="8" t="s">
        <v>4</v>
      </c>
      <c r="B19" s="7">
        <f t="shared" si="0"/>
        <v>44.93</v>
      </c>
      <c r="C19" s="9">
        <v>2703</v>
      </c>
      <c r="D19" s="17">
        <f>'[1]Цех №12'!$G$1138</f>
        <v>121.44</v>
      </c>
    </row>
    <row r="20" spans="1:5" x14ac:dyDescent="0.2">
      <c r="A20" s="8"/>
      <c r="B20" s="7" t="s">
        <v>3</v>
      </c>
      <c r="C20" s="8"/>
      <c r="D20" s="17"/>
    </row>
    <row r="21" spans="1:5" x14ac:dyDescent="0.2">
      <c r="A21" s="8" t="s">
        <v>2</v>
      </c>
      <c r="B21" s="7">
        <f t="shared" ref="B21" si="1">ROUND(D21/C21*1000,2)</f>
        <v>18.63</v>
      </c>
      <c r="C21" s="20">
        <f>SUM(C9:C19)</f>
        <v>250451</v>
      </c>
      <c r="D21" s="7">
        <f>SUM(D9:D19)</f>
        <v>4664.7309999999998</v>
      </c>
    </row>
    <row r="22" spans="1:5" x14ac:dyDescent="0.2">
      <c r="D22" s="6"/>
    </row>
    <row r="23" spans="1:5" ht="15.75" x14ac:dyDescent="0.25">
      <c r="A23" s="5" t="s">
        <v>24</v>
      </c>
      <c r="D23" s="3"/>
      <c r="E23" s="4" t="s">
        <v>1</v>
      </c>
    </row>
    <row r="24" spans="1:5" ht="15.75" x14ac:dyDescent="0.25">
      <c r="A24" s="2" t="s">
        <v>22</v>
      </c>
    </row>
    <row r="31" spans="1:5" x14ac:dyDescent="0.2">
      <c r="C31" s="1" t="s">
        <v>0</v>
      </c>
    </row>
  </sheetData>
  <mergeCells count="1">
    <mergeCell ref="B4:D4"/>
  </mergeCells>
  <printOptions horizontalCentered="1"/>
  <pageMargins left="0.78740157480314965" right="0.78740157480314965" top="0.59055118110236227" bottom="0.19685039370078741" header="0.51181102362204722" footer="0.51181102362204722"/>
  <pageSetup paperSize="9" scale="89" orientation="landscape" r:id="rId1"/>
  <headerFooter alignWithMargins="0"/>
  <colBreaks count="1" manualBreakCount="1">
    <brk id="4" max="1048575" man="1"/>
  </colBreaks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2016-02-02T12:30:29Z</dcterms:created>
  <dcterms:modified xsi:type="dcterms:W3CDTF">2021-01-12T05:26:20Z</dcterms:modified>
</cp:coreProperties>
</file>