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110" yWindow="690" windowWidth="12540" windowHeight="11715"/>
  </bookViews>
  <sheets>
    <sheet name="2018" sheetId="1" r:id="rId1"/>
  </sheets>
  <externalReferences>
    <externalReference r:id="rId2"/>
  </externalReferences>
  <definedNames>
    <definedName name="_xlnm.Print_Area" localSheetId="0">'2018'!$A$1:$D$37</definedName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B17" i="1" l="1"/>
  <c r="B18" i="1"/>
  <c r="B27" i="1"/>
  <c r="B31" i="1"/>
  <c r="B16" i="1"/>
  <c r="B15" i="1"/>
  <c r="C10" i="1"/>
  <c r="B10" i="1" s="1"/>
  <c r="C11" i="1"/>
  <c r="B11" i="1" s="1"/>
  <c r="C12" i="1"/>
  <c r="B12" i="1" s="1"/>
  <c r="C13" i="1"/>
  <c r="B13" i="1" s="1"/>
  <c r="C14" i="1"/>
  <c r="B22" i="1"/>
  <c r="B32" i="1" l="1"/>
  <c r="B30" i="1"/>
  <c r="B29" i="1"/>
  <c r="B28" i="1"/>
  <c r="B26" i="1"/>
  <c r="B25" i="1"/>
  <c r="B24" i="1"/>
  <c r="B23" i="1"/>
  <c r="B21" i="1"/>
  <c r="B20" i="1"/>
  <c r="B19" i="1"/>
  <c r="C35" i="1"/>
  <c r="D35" i="1"/>
  <c r="B35" i="1" l="1"/>
</calcChain>
</file>

<file path=xl/comments1.xml><?xml version="1.0" encoding="utf-8"?>
<comments xmlns="http://schemas.openxmlformats.org/spreadsheetml/2006/main">
  <authors>
    <author>Intel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Intel:</t>
        </r>
        <r>
          <rPr>
            <sz val="8"/>
            <color indexed="81"/>
            <rFont val="Tahoma"/>
            <family val="2"/>
            <charset val="204"/>
          </rPr>
          <t xml:space="preserve">
заполнено</t>
        </r>
      </text>
    </comment>
  </commentList>
</comments>
</file>

<file path=xl/sharedStrings.xml><?xml version="1.0" encoding="utf-8"?>
<sst xmlns="http://schemas.openxmlformats.org/spreadsheetml/2006/main" count="43" uniqueCount="40">
  <si>
    <t xml:space="preserve"> </t>
  </si>
  <si>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</si>
  <si>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</si>
  <si>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</si>
  <si>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</si>
  <si>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</si>
  <si>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3 </t>
  </si>
  <si>
    <t xml:space="preserve">Котельная № 2 </t>
  </si>
  <si>
    <t>Котельная № 1</t>
  </si>
  <si>
    <t>Котельная №3</t>
  </si>
  <si>
    <t>Котельная №2</t>
  </si>
  <si>
    <t>Котельная №1</t>
  </si>
  <si>
    <t>Котельная № 5</t>
  </si>
  <si>
    <t>Котельная № 4</t>
  </si>
  <si>
    <t>Котельная № 3</t>
  </si>
  <si>
    <t>Котельная № 2</t>
  </si>
  <si>
    <t xml:space="preserve"> тыс.Гкал</t>
  </si>
  <si>
    <t>кВт*ч/Гкал</t>
  </si>
  <si>
    <t xml:space="preserve"> тыс.кВт*ч</t>
  </si>
  <si>
    <t>энергии</t>
  </si>
  <si>
    <t>электроэнергии</t>
  </si>
  <si>
    <t>эл/энергии</t>
  </si>
  <si>
    <t>тепловой</t>
  </si>
  <si>
    <t>удельный расход</t>
  </si>
  <si>
    <t>Расход</t>
  </si>
  <si>
    <t>Выработка</t>
  </si>
  <si>
    <t>Нормативный</t>
  </si>
  <si>
    <t>Регулируемый период</t>
  </si>
  <si>
    <t>Предприятие</t>
  </si>
  <si>
    <t>АО "Самаранефтегаз"</t>
  </si>
  <si>
    <t xml:space="preserve">          Об удельном расходе электрической энергии на производство тепловой энергии 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</si>
  <si>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</si>
  <si>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</si>
  <si>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</si>
  <si>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</si>
  <si>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</si>
  <si>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8"Головная" п.Зольное</t>
  </si>
  <si>
    <t>Котельная  № 7 Алакаевской УОН</t>
  </si>
  <si>
    <t xml:space="preserve">Котельная № 1 </t>
  </si>
  <si>
    <t>на единицу тепловой энергии 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</si>
</sst>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 Cyr"/>
      <charset val="204"/>
    </font>
    <font>
      <sz val="10"/>
      <name val="Times New Roman Cyr"/>
    </font>
    <font>
      <sz val="10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2" fontId="0" fillId="0" borderId="0" xfId="0" applyNumberFormat="1" applyFill="1"/>
    <xf numFmtId="2" fontId="0" fillId="0" borderId="1" xfId="0" applyNumberFormat="1" applyFill="1" applyBorder="1"/>
    <xf numFmtId="0" fontId="0" fillId="0" borderId="1" xfId="0" applyFill="1" applyBorder="1"/>
    <xf numFmtId="0" fontId="6" fillId="0" borderId="1" xfId="1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0" fillId="0" borderId="0" xfId="0" applyFont="1"/>
    <xf numFmtId="0" fontId="11" fillId="0" borderId="0" xfId="0" applyFont="1" applyFill="1" applyAlignment="1"/>
    <xf numFmtId="0" fontId="11" fillId="0" borderId="0" xfId="0" applyFont="1" applyFill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0" fontId="12" fillId="0" borderId="0" xfId="0" applyFont="1" applyFill="1"/>
    <xf numFmtId="2" fontId="6" fillId="0" borderId="1" xfId="1" applyNumberFormat="1" applyFont="1" applyFill="1" applyBorder="1"/>
    <xf numFmtId="1" fontId="0" fillId="0" borderId="1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Tarif_2002 го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6;&#1069;&#1050;/&#1056;&#1069;&#1050;%202016%20&#1057;&#1053;&#1043;/&#1060;&#1086;&#1088;&#1084;&#1099;%20&#1090;&#1077;&#1087;&#1083;&#1086;%20&#1057;&#1053;&#1043;%202015(&#1077;&#1076;&#1080;&#1085;&#1099;&#1081;%20&#1090;&#1072;&#1088;&#1080;&#1092;)%20-01.04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-План (4 и 8)"/>
      <sheetName val="Калькуляция"/>
      <sheetName val="РСР"/>
      <sheetName val="РСК"/>
      <sheetName val="Расшифр. статей произв. затрат"/>
      <sheetName val="ОХР"/>
      <sheetName val="Выплаты из прибыли"/>
      <sheetName val="Свод поставщ"/>
      <sheetName val="Лист1"/>
      <sheetName val="7"/>
      <sheetName val="8"/>
      <sheetName val="9"/>
      <sheetName val="10"/>
      <sheetName val="11"/>
      <sheetName val="12"/>
      <sheetName val="15"/>
      <sheetName val="16"/>
      <sheetName val="17"/>
      <sheetName val="19"/>
      <sheetName val="19.1"/>
      <sheetName val="19.2"/>
      <sheetName val="20"/>
      <sheetName val="20.1-4"/>
      <sheetName val="21"/>
      <sheetName val="21.1-4"/>
      <sheetName val="22"/>
      <sheetName val="24.1"/>
      <sheetName val="25.1"/>
      <sheetName val="28"/>
      <sheetName val="28.1"/>
      <sheetName val="28.2"/>
      <sheetName val="П1.28.3"/>
      <sheetName val="Лист3"/>
      <sheetName val="3.1.-3.2"/>
      <sheetName val="3.3"/>
      <sheetName val="3.4-3.5"/>
      <sheetName val="4.0"/>
      <sheetName val="4.3"/>
      <sheetName val="Ставка за теплоэнергию"/>
      <sheetName val="Лист2"/>
      <sheetName val="Лист4"/>
      <sheetName val="4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H45"/>
  <sheetViews>
    <sheetView tabSelected="1" zoomScaleNormal="10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50" sqref="B50"/>
    </sheetView>
  </sheetViews>
  <sheetFormatPr defaultRowHeight="12.75" x14ac:dyDescent="0.2"/>
  <cols>
    <col min="1" max="1" width="37.1640625" style="1" customWidth="1"/>
    <col min="2" max="2" width="18.33203125" style="1" customWidth="1"/>
    <col min="3" max="3" width="27.33203125" style="1" customWidth="1"/>
    <col min="4" max="4" width="25.6640625" style="1" customWidth="1"/>
    <col min="5" max="16384" width="9.33203125" style="1"/>
  </cols>
  <sheetData>
    <row r="1" spans="1:8" ht="14.25" x14ac:dyDescent="0.2">
      <c r="A1" s="14" t="s">
        <v>30</v>
      </c>
      <c r="B1" s="15"/>
      <c r="C1" s="15"/>
      <c r="D1" s="15"/>
      <c r="E1" s="15"/>
      <c r="F1" s="16"/>
      <c r="G1" s="16"/>
      <c r="H1" s="16"/>
    </row>
    <row r="2" spans="1:8" ht="14.25" x14ac:dyDescent="0.2">
      <c r="B2" s="19" t="s">
        <v>39</v>
      </c>
    </row>
    <row r="4" spans="1:8" x14ac:dyDescent="0.2">
      <c r="A4" s="13" t="s">
        <v>28</v>
      </c>
      <c r="B4" s="22" t="s">
        <v>27</v>
      </c>
      <c r="C4" s="23"/>
      <c r="D4" s="23"/>
    </row>
    <row r="5" spans="1:8" x14ac:dyDescent="0.2">
      <c r="A5" s="12"/>
      <c r="B5" s="13" t="s">
        <v>26</v>
      </c>
      <c r="C5" s="13" t="s">
        <v>25</v>
      </c>
      <c r="D5" s="13" t="s">
        <v>24</v>
      </c>
    </row>
    <row r="6" spans="1:8" x14ac:dyDescent="0.2">
      <c r="A6" s="12"/>
      <c r="B6" s="12" t="s">
        <v>23</v>
      </c>
      <c r="C6" s="12" t="s">
        <v>22</v>
      </c>
      <c r="D6" s="12" t="s">
        <v>21</v>
      </c>
    </row>
    <row r="7" spans="1:8" x14ac:dyDescent="0.2">
      <c r="A7" s="12"/>
      <c r="B7" s="12" t="s">
        <v>20</v>
      </c>
      <c r="C7" s="12" t="s">
        <v>19</v>
      </c>
      <c r="D7" s="12" t="s">
        <v>18</v>
      </c>
    </row>
    <row r="8" spans="1:8" x14ac:dyDescent="0.2">
      <c r="A8" s="11"/>
      <c r="B8" s="11" t="s">
        <v>17</v>
      </c>
      <c r="C8" s="11" t="s">
        <v>16</v>
      </c>
      <c r="D8" s="11"/>
    </row>
    <row r="9" spans="1:8" x14ac:dyDescent="0.2">
      <c r="A9" s="8"/>
      <c r="B9" s="8"/>
      <c r="C9" s="8"/>
      <c r="D9" s="8"/>
    </row>
    <row r="10" spans="1:8" hidden="1" x14ac:dyDescent="0.2">
      <c r="A10" s="8" t="s">
        <v>8</v>
      </c>
      <c r="B10" s="7" t="e">
        <f>ROUND(D10/C10,2)</f>
        <v>#DIV/0!</v>
      </c>
      <c r="C10" s="9">
        <f>'[1]4.0'!F12</f>
        <v>0</v>
      </c>
      <c r="D10" s="10"/>
    </row>
    <row r="11" spans="1:8" hidden="1" x14ac:dyDescent="0.2">
      <c r="A11" s="8" t="s">
        <v>15</v>
      </c>
      <c r="B11" s="7" t="e">
        <f>ROUND(D11/C11,2)</f>
        <v>#DIV/0!</v>
      </c>
      <c r="C11" s="9">
        <f>'[1]4.0'!F13</f>
        <v>0</v>
      </c>
      <c r="D11" s="10"/>
    </row>
    <row r="12" spans="1:8" hidden="1" x14ac:dyDescent="0.2">
      <c r="A12" s="8" t="s">
        <v>14</v>
      </c>
      <c r="B12" s="7" t="e">
        <f>ROUND(D12/C12,2)</f>
        <v>#DIV/0!</v>
      </c>
      <c r="C12" s="9">
        <f>'[1]4.0'!F14</f>
        <v>0</v>
      </c>
      <c r="D12" s="10"/>
    </row>
    <row r="13" spans="1:8" hidden="1" x14ac:dyDescent="0.2">
      <c r="A13" s="8" t="s">
        <v>13</v>
      </c>
      <c r="B13" s="7" t="e">
        <f>ROUND(D13/C13,2)</f>
        <v>#DIV/0!</v>
      </c>
      <c r="C13" s="9">
        <f>'[1]4.0'!F15</f>
        <v>0</v>
      </c>
      <c r="D13" s="10">
        <v>0</v>
      </c>
    </row>
    <row r="14" spans="1:8" hidden="1" x14ac:dyDescent="0.2">
      <c r="A14" s="8" t="s">
        <v>12</v>
      </c>
      <c r="B14" s="7"/>
      <c r="C14" s="9">
        <f>'[1]4.0'!F16</f>
        <v>0</v>
      </c>
      <c r="D14" s="10"/>
    </row>
    <row r="15" spans="1:8" x14ac:dyDescent="0.2">
      <c r="A15" s="8" t="s">
        <v>32</v>
      </c>
      <c r="B15" s="7">
        <f>ROUND(D15/C15*1000,2)</f>
        <v>73.040000000000006</v>
      </c>
      <c r="C15" s="20">
        <v>5516</v>
      </c>
      <c r="D15" s="17">
        <v>402.86900000000003</v>
      </c>
    </row>
    <row r="16" spans="1:8" x14ac:dyDescent="0.2">
      <c r="A16" s="8" t="s">
        <v>33</v>
      </c>
      <c r="B16" s="7">
        <f t="shared" ref="B16:B32" si="0">ROUND(D16/C16*1000,2)</f>
        <v>22.72</v>
      </c>
      <c r="C16" s="20">
        <v>12495</v>
      </c>
      <c r="D16" s="17">
        <v>283.827</v>
      </c>
    </row>
    <row r="17" spans="1:4" ht="17.25" customHeight="1" x14ac:dyDescent="0.2">
      <c r="A17" s="8" t="s">
        <v>34</v>
      </c>
      <c r="B17" s="7">
        <f t="shared" si="0"/>
        <v>32.28</v>
      </c>
      <c r="C17" s="20">
        <v>11074</v>
      </c>
      <c r="D17" s="17">
        <v>357.488</v>
      </c>
    </row>
    <row r="18" spans="1:4" ht="17.25" customHeight="1" x14ac:dyDescent="0.2">
      <c r="A18" s="8" t="s">
        <v>11</v>
      </c>
      <c r="B18" s="7">
        <f t="shared" si="0"/>
        <v>22.56</v>
      </c>
      <c r="C18" s="9">
        <v>28968</v>
      </c>
      <c r="D18" s="18">
        <v>653.43299999999999</v>
      </c>
    </row>
    <row r="19" spans="1:4" ht="17.25" customHeight="1" x14ac:dyDescent="0.2">
      <c r="A19" s="8" t="s">
        <v>10</v>
      </c>
      <c r="B19" s="7">
        <f t="shared" si="0"/>
        <v>24.56</v>
      </c>
      <c r="C19" s="9">
        <v>23546</v>
      </c>
      <c r="D19" s="18">
        <v>578.25199999999995</v>
      </c>
    </row>
    <row r="20" spans="1:4" ht="17.25" customHeight="1" x14ac:dyDescent="0.2">
      <c r="A20" s="8" t="s">
        <v>9</v>
      </c>
      <c r="B20" s="7">
        <f t="shared" si="0"/>
        <v>67.239999999999995</v>
      </c>
      <c r="C20" s="9">
        <v>6865</v>
      </c>
      <c r="D20" s="18">
        <v>461.62199999999996</v>
      </c>
    </row>
    <row r="21" spans="1:4" ht="17.25" customHeight="1" x14ac:dyDescent="0.2">
      <c r="A21" s="8" t="s">
        <v>5</v>
      </c>
      <c r="B21" s="7">
        <f t="shared" si="0"/>
        <v>20.64</v>
      </c>
      <c r="C21" s="9">
        <v>6290</v>
      </c>
      <c r="D21" s="18">
        <v>129.80099999999999</v>
      </c>
    </row>
    <row r="22" spans="1:4" ht="17.25" hidden="1" customHeight="1" x14ac:dyDescent="0.2">
      <c r="A22" s="8" t="s">
        <v>4</v>
      </c>
      <c r="B22" s="7" t="e">
        <f t="shared" si="0"/>
        <v>#DIV/0!</v>
      </c>
      <c r="C22" s="9">
        <v>0</v>
      </c>
      <c r="D22" s="18">
        <v>0</v>
      </c>
    </row>
    <row r="23" spans="1:4" ht="17.25" customHeight="1" x14ac:dyDescent="0.2">
      <c r="A23" s="8" t="s">
        <v>12</v>
      </c>
      <c r="B23" s="7">
        <f t="shared" si="0"/>
        <v>32.6</v>
      </c>
      <c r="C23" s="9">
        <v>5751</v>
      </c>
      <c r="D23" s="18">
        <v>187.45499999999998</v>
      </c>
    </row>
    <row r="24" spans="1:4" ht="17.25" customHeight="1" x14ac:dyDescent="0.2">
      <c r="A24" s="8" t="s">
        <v>35</v>
      </c>
      <c r="B24" s="7">
        <f t="shared" si="0"/>
        <v>24.55</v>
      </c>
      <c r="C24" s="9">
        <v>13645</v>
      </c>
      <c r="D24" s="18">
        <v>334.98099999999999</v>
      </c>
    </row>
    <row r="25" spans="1:4" ht="17.25" customHeight="1" x14ac:dyDescent="0.2">
      <c r="A25" s="8" t="s">
        <v>36</v>
      </c>
      <c r="B25" s="7">
        <f t="shared" si="0"/>
        <v>25.57</v>
      </c>
      <c r="C25" s="9">
        <v>5246</v>
      </c>
      <c r="D25" s="18">
        <v>134.155</v>
      </c>
    </row>
    <row r="26" spans="1:4" ht="17.25" customHeight="1" x14ac:dyDescent="0.2">
      <c r="A26" s="8" t="s">
        <v>37</v>
      </c>
      <c r="B26" s="7">
        <f t="shared" si="0"/>
        <v>9.39</v>
      </c>
      <c r="C26" s="9">
        <v>10237</v>
      </c>
      <c r="D26" s="18">
        <v>96.144999999999996</v>
      </c>
    </row>
    <row r="27" spans="1:4" hidden="1" x14ac:dyDescent="0.2">
      <c r="A27" s="8"/>
      <c r="B27" s="7" t="e">
        <f t="shared" si="0"/>
        <v>#DIV/0!</v>
      </c>
      <c r="C27" s="9">
        <v>0</v>
      </c>
      <c r="D27" s="18">
        <v>0</v>
      </c>
    </row>
    <row r="28" spans="1:4" x14ac:dyDescent="0.2">
      <c r="A28" s="8" t="s">
        <v>38</v>
      </c>
      <c r="B28" s="7">
        <f t="shared" si="0"/>
        <v>8.5500000000000007</v>
      </c>
      <c r="C28" s="9">
        <v>145429</v>
      </c>
      <c r="D28" s="18">
        <v>1243.6009999999999</v>
      </c>
    </row>
    <row r="29" spans="1:4" hidden="1" x14ac:dyDescent="0.2">
      <c r="A29" s="8" t="s">
        <v>7</v>
      </c>
      <c r="B29" s="7" t="e">
        <f t="shared" si="0"/>
        <v>#DIV/0!</v>
      </c>
      <c r="C29" s="9"/>
      <c r="D29" s="18"/>
    </row>
    <row r="30" spans="1:4" x14ac:dyDescent="0.2">
      <c r="A30" s="8" t="s">
        <v>6</v>
      </c>
      <c r="B30" s="7">
        <f t="shared" si="0"/>
        <v>64.69</v>
      </c>
      <c r="C30" s="9">
        <v>1870</v>
      </c>
      <c r="D30" s="18">
        <v>120.96800000000002</v>
      </c>
    </row>
    <row r="31" spans="1:4" hidden="1" x14ac:dyDescent="0.2">
      <c r="A31" s="8" t="s">
        <v>5</v>
      </c>
      <c r="B31" s="7" t="e">
        <f t="shared" si="0"/>
        <v>#DIV/0!</v>
      </c>
      <c r="C31" s="9">
        <v>0</v>
      </c>
      <c r="D31" s="18"/>
    </row>
    <row r="32" spans="1:4" x14ac:dyDescent="0.2">
      <c r="A32" s="8" t="s">
        <v>4</v>
      </c>
      <c r="B32" s="7">
        <f t="shared" si="0"/>
        <v>43.9</v>
      </c>
      <c r="C32" s="9">
        <v>2889</v>
      </c>
      <c r="D32" s="18">
        <v>126.83</v>
      </c>
    </row>
    <row r="33" spans="1:5" x14ac:dyDescent="0.2">
      <c r="A33" s="8"/>
      <c r="B33" s="7"/>
      <c r="C33" s="8"/>
      <c r="D33" s="18"/>
    </row>
    <row r="34" spans="1:5" x14ac:dyDescent="0.2">
      <c r="A34" s="8"/>
      <c r="B34" s="7" t="s">
        <v>3</v>
      </c>
      <c r="C34" s="8"/>
      <c r="D34" s="18"/>
    </row>
    <row r="35" spans="1:5" x14ac:dyDescent="0.2">
      <c r="A35" s="8" t="s">
        <v>2</v>
      </c>
      <c r="B35" s="7">
        <f t="shared" ref="B35" si="1">ROUND(D35/C35*1000,2)</f>
        <v>18.27</v>
      </c>
      <c r="C35" s="21">
        <f>SUM(C10:C32)</f>
        <v>279821</v>
      </c>
      <c r="D35" s="17">
        <f>SUM(D10:D32)</f>
        <v>5111.4269999999988</v>
      </c>
    </row>
    <row r="36" spans="1:5" x14ac:dyDescent="0.2">
      <c r="D36" s="6"/>
    </row>
    <row r="37" spans="1:5" ht="15.75" x14ac:dyDescent="0.25">
      <c r="A37" s="5" t="s">
        <v>31</v>
      </c>
      <c r="D37" s="3"/>
      <c r="E37" s="4" t="s">
        <v>1</v>
      </c>
    </row>
    <row r="38" spans="1:5" ht="15.75" x14ac:dyDescent="0.25">
      <c r="A38" s="2" t="s">
        <v>29</v>
      </c>
    </row>
    <row r="45" spans="1:5" x14ac:dyDescent="0.2">
      <c r="C45" s="1" t="s">
        <v>0</v>
      </c>
    </row>
  </sheetData>
  <mergeCells count="1">
    <mergeCell ref="B4:D4"/>
  </mergeCells>
  <printOptions horizontalCentered="1"/>
  <pageMargins left="0.78740157480314965" right="0.78740157480314965" top="0.59055118110236227" bottom="0.19685039370078741" header="0.51181102362204722" footer="0.51181102362204722"/>
  <pageSetup paperSize="9" scale="89" orientation="landscape" r:id="rId1"/>
  <headerFooter alignWithMargins="0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Волгин Игорь Олегович</cp:lastModifiedBy>
  <dcterms:created xsi:type="dcterms:W3CDTF">2016-02-02T12:30:29Z</dcterms:created>
  <dcterms:modified xsi:type="dcterms:W3CDTF">2019-02-08T10:49:41Z</dcterms:modified>
</cp:coreProperties>
</file>